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935" tabRatio="621" activeTab="2"/>
  </bookViews>
  <sheets>
    <sheet name="Instructions" sheetId="14" r:id="rId1"/>
    <sheet name="Totals" sheetId="7" r:id="rId2"/>
    <sheet name="Deliverables-updated 9-8-16 " sheetId="13" r:id="rId3"/>
    <sheet name="SDLC Pricing" sheetId="1" r:id="rId4"/>
    <sheet name="Labor Category Rates" sheetId="2" r:id="rId5"/>
    <sheet name="Recurring Charges" sheetId="15" r:id="rId6"/>
    <sheet name="Rate Sheet" sheetId="16" r:id="rId7"/>
    <sheet name="HWSW" sheetId="5" r:id="rId8"/>
    <sheet name="Old" sheetId="8" state="hidden" r:id="rId9"/>
    <sheet name="Hidden Variables" sheetId="9" state="hidden" r:id="rId10"/>
    <sheet name="Old_Deliverables" sheetId="3" state="hidden" r:id="rId11"/>
  </sheets>
  <definedNames>
    <definedName name="Current" localSheetId="0">#REF!</definedName>
    <definedName name="Current">'Hidden Variables'!$A$2</definedName>
    <definedName name="Future" localSheetId="0">#REF!</definedName>
    <definedName name="Future">'Hidden Variables'!$B$2</definedName>
    <definedName name="Opt1_" localSheetId="0">#REF!</definedName>
    <definedName name="Opt1_">'Hidden Variables'!$B$2</definedName>
    <definedName name="Opt2_" localSheetId="0">#REF!</definedName>
    <definedName name="Opt2_">'Hidden Variables'!$C$2</definedName>
    <definedName name="Opt3_" localSheetId="0">#REF!</definedName>
    <definedName name="Opt3_">'Hidden Variables'!$D$2</definedName>
    <definedName name="Opt4_" localSheetId="0">#REF!</definedName>
    <definedName name="Opt4_">'Hidden Variables'!$E$2</definedName>
    <definedName name="Opt5_" localSheetId="0">#REF!</definedName>
    <definedName name="Opt5_">'Hidden Variables'!$F$2</definedName>
    <definedName name="_xlnm.Print_Area" localSheetId="2">'Deliverables-updated 9-8-16 '!$A$1:$L$61</definedName>
    <definedName name="_xlnm.Print_Area" localSheetId="0">Instructions!$B$1:$K$56</definedName>
    <definedName name="_xlnm.Print_Area" localSheetId="4">'Labor Category Rates'!$A$1:$J$62</definedName>
    <definedName name="_xlnm.Print_Area" localSheetId="10">Old_Deliverables!$A$6:$X$84</definedName>
    <definedName name="_xlnm.Print_Area" localSheetId="6">'Rate Sheet'!$A$1:$I$64</definedName>
    <definedName name="_xlnm.Print_Area" localSheetId="5">'Recurring Charges'!$A$1:$J$29</definedName>
    <definedName name="_xlnm.Print_Area" localSheetId="3">'SDLC Pricing'!$A$1:$J$35</definedName>
    <definedName name="_xlnm.Print_Area" localSheetId="1">Totals!$A$1:$I$35</definedName>
    <definedName name="_xlnm.Print_Titles" localSheetId="10">Old_Deliverables!$6:$7</definedName>
  </definedNames>
  <calcPr calcId="145621"/>
</workbook>
</file>

<file path=xl/calcChain.xml><?xml version="1.0" encoding="utf-8"?>
<calcChain xmlns="http://schemas.openxmlformats.org/spreadsheetml/2006/main">
  <c r="C39" i="13" l="1"/>
  <c r="L29" i="13"/>
  <c r="L28" i="13"/>
  <c r="I21" i="1"/>
  <c r="R65" i="5" l="1"/>
  <c r="T65" i="5" s="1"/>
  <c r="R64" i="5"/>
  <c r="T64" i="5" s="1"/>
  <c r="R63" i="5"/>
  <c r="T63" i="5" s="1"/>
  <c r="R62" i="5"/>
  <c r="T62" i="5" s="1"/>
  <c r="R61" i="5"/>
  <c r="T61" i="5" s="1"/>
  <c r="R60" i="5"/>
  <c r="T60" i="5" s="1"/>
  <c r="R59" i="5"/>
  <c r="T59" i="5" s="1"/>
  <c r="R58" i="5"/>
  <c r="T58" i="5" s="1"/>
  <c r="R57" i="5"/>
  <c r="T57" i="5" s="1"/>
  <c r="R56" i="5"/>
  <c r="T56" i="5" s="1"/>
  <c r="R55" i="5"/>
  <c r="T55" i="5" s="1"/>
  <c r="R54" i="5"/>
  <c r="T54" i="5" s="1"/>
  <c r="R53" i="5"/>
  <c r="T53" i="5" s="1"/>
  <c r="R52" i="5"/>
  <c r="T52" i="5" s="1"/>
  <c r="R51" i="5"/>
  <c r="T51" i="5" s="1"/>
  <c r="R50" i="5"/>
  <c r="T50" i="5" s="1"/>
  <c r="R109" i="5"/>
  <c r="T109" i="5" s="1"/>
  <c r="R108" i="5"/>
  <c r="T108" i="5" s="1"/>
  <c r="R107" i="5"/>
  <c r="T107" i="5" s="1"/>
  <c r="R104" i="5"/>
  <c r="T104" i="5" s="1"/>
  <c r="R103" i="5"/>
  <c r="T103" i="5" s="1"/>
  <c r="R102" i="5"/>
  <c r="T102" i="5" s="1"/>
  <c r="R101" i="5"/>
  <c r="T101" i="5" s="1"/>
  <c r="R100" i="5"/>
  <c r="T100" i="5" s="1"/>
  <c r="R99" i="5"/>
  <c r="T99" i="5" s="1"/>
  <c r="R98" i="5"/>
  <c r="T98" i="5" s="1"/>
  <c r="R97" i="5"/>
  <c r="T97" i="5" s="1"/>
  <c r="R74" i="5"/>
  <c r="T74" i="5" s="1"/>
  <c r="B3" i="14" l="1"/>
  <c r="H2" i="14"/>
  <c r="H1" i="14"/>
  <c r="R112" i="5" l="1"/>
  <c r="T112" i="5" s="1"/>
  <c r="R111" i="5"/>
  <c r="T111" i="5" s="1"/>
  <c r="R110" i="5"/>
  <c r="T110" i="5" s="1"/>
  <c r="R106" i="5"/>
  <c r="T106" i="5" s="1"/>
  <c r="R105" i="5"/>
  <c r="T105" i="5" s="1"/>
  <c r="R96" i="5"/>
  <c r="T96" i="5" s="1"/>
  <c r="R76" i="5"/>
  <c r="T76" i="5" s="1"/>
  <c r="R77" i="5"/>
  <c r="T77" i="5" s="1"/>
  <c r="R78" i="5"/>
  <c r="T78" i="5" s="1"/>
  <c r="R79" i="5"/>
  <c r="T79" i="5" s="1"/>
  <c r="R80" i="5"/>
  <c r="T80" i="5" s="1"/>
  <c r="R81" i="5"/>
  <c r="T81" i="5" s="1"/>
  <c r="R82" i="5"/>
  <c r="T82" i="5" s="1"/>
  <c r="R83" i="5"/>
  <c r="T83" i="5" s="1"/>
  <c r="R84" i="5"/>
  <c r="T84" i="5" s="1"/>
  <c r="R85" i="5"/>
  <c r="T85" i="5" s="1"/>
  <c r="R86" i="5"/>
  <c r="T86" i="5" s="1"/>
  <c r="R87" i="5"/>
  <c r="T87" i="5" s="1"/>
  <c r="R75" i="5"/>
  <c r="T75" i="5" s="1"/>
  <c r="R40" i="5"/>
  <c r="R41" i="5"/>
  <c r="R42" i="5"/>
  <c r="R43" i="5"/>
  <c r="R44" i="5"/>
  <c r="R45" i="5"/>
  <c r="R46" i="5"/>
  <c r="R47" i="5"/>
  <c r="R48" i="5"/>
  <c r="R49" i="5"/>
  <c r="R66" i="5"/>
  <c r="R67" i="5"/>
  <c r="R39" i="5"/>
  <c r="R23" i="5"/>
  <c r="R22" i="5"/>
  <c r="R21" i="5"/>
  <c r="R20" i="5"/>
  <c r="R19" i="5"/>
  <c r="R11" i="5"/>
  <c r="R12" i="5"/>
  <c r="R13" i="5"/>
  <c r="R14" i="5"/>
  <c r="R15" i="5"/>
  <c r="R10" i="5"/>
  <c r="T32" i="5"/>
  <c r="C21" i="1" l="1"/>
  <c r="H21" i="1" s="1"/>
  <c r="B21" i="1"/>
  <c r="A21" i="1"/>
  <c r="L37" i="13"/>
  <c r="L36" i="13"/>
  <c r="A20" i="1"/>
  <c r="L38" i="13"/>
  <c r="L35" i="13"/>
  <c r="L34" i="13"/>
  <c r="E21" i="1" l="1"/>
  <c r="G21" i="1"/>
  <c r="D21" i="1"/>
  <c r="F21" i="1"/>
  <c r="S30" i="15" l="1"/>
  <c r="J27" i="13"/>
  <c r="I27" i="13"/>
  <c r="H27" i="13"/>
  <c r="G27" i="13"/>
  <c r="F27" i="13"/>
  <c r="C27" i="13"/>
  <c r="A19" i="1" l="1"/>
  <c r="A18" i="1"/>
  <c r="A17" i="1"/>
  <c r="A16" i="1"/>
  <c r="A15" i="1"/>
  <c r="A14" i="1"/>
  <c r="A13" i="1"/>
  <c r="A12" i="1"/>
  <c r="A3" i="1"/>
  <c r="D2" i="13" l="1"/>
  <c r="L44" i="13" l="1"/>
  <c r="L43" i="13" l="1"/>
  <c r="J39" i="13" l="1"/>
  <c r="I39" i="13"/>
  <c r="H39" i="13"/>
  <c r="G39" i="13"/>
  <c r="F39" i="13"/>
  <c r="T67" i="5" l="1"/>
  <c r="T66" i="5"/>
  <c r="T49" i="5"/>
  <c r="T48" i="5"/>
  <c r="T47" i="5"/>
  <c r="T46" i="5"/>
  <c r="T45" i="5"/>
  <c r="T44" i="5"/>
  <c r="T43" i="5"/>
  <c r="T42" i="5"/>
  <c r="T41" i="5"/>
  <c r="T40" i="5"/>
  <c r="T39" i="5"/>
  <c r="T23" i="5"/>
  <c r="L42" i="13"/>
  <c r="C45" i="13"/>
  <c r="B18" i="7" s="1"/>
  <c r="T89" i="5" l="1"/>
  <c r="T69" i="5"/>
  <c r="A3" i="5" l="1"/>
  <c r="G1" i="5"/>
  <c r="G2" i="5"/>
  <c r="E2" i="1"/>
  <c r="E1" i="1"/>
  <c r="A3" i="16"/>
  <c r="D2" i="16"/>
  <c r="D1" i="16"/>
  <c r="A3" i="15"/>
  <c r="A11" i="7"/>
  <c r="E13" i="15"/>
  <c r="F13" i="15"/>
  <c r="G13" i="15"/>
  <c r="H13" i="15"/>
  <c r="I13" i="15"/>
  <c r="J13" i="15"/>
  <c r="G2" i="15"/>
  <c r="G1" i="15"/>
  <c r="J45" i="13"/>
  <c r="I45" i="13"/>
  <c r="H45" i="13"/>
  <c r="G45" i="13"/>
  <c r="F45" i="13"/>
  <c r="L45" i="13"/>
  <c r="B10" i="7"/>
  <c r="T22" i="5"/>
  <c r="T21" i="5"/>
  <c r="T20" i="5"/>
  <c r="T19" i="5"/>
  <c r="T15" i="5"/>
  <c r="T14" i="5"/>
  <c r="T13" i="5"/>
  <c r="T12" i="5"/>
  <c r="T11" i="5"/>
  <c r="T10" i="5"/>
  <c r="J9" i="1"/>
  <c r="C12" i="1"/>
  <c r="H12" i="1" s="1"/>
  <c r="B12" i="1"/>
  <c r="C13" i="1"/>
  <c r="I13" i="1" s="1"/>
  <c r="B13" i="1"/>
  <c r="C14" i="1"/>
  <c r="H14" i="1" s="1"/>
  <c r="B14" i="1"/>
  <c r="C15" i="1"/>
  <c r="H15" i="1" s="1"/>
  <c r="B15" i="1"/>
  <c r="A3" i="13"/>
  <c r="D1" i="13"/>
  <c r="A3" i="2"/>
  <c r="E2" i="2"/>
  <c r="L21" i="9"/>
  <c r="H2" i="9"/>
  <c r="I2" i="9" s="1"/>
  <c r="I23" i="9"/>
  <c r="I24" i="9" s="1"/>
  <c r="C17" i="1"/>
  <c r="F17" i="1" s="1"/>
  <c r="C18" i="1"/>
  <c r="H18" i="1" s="1"/>
  <c r="C19" i="1"/>
  <c r="F19" i="1" s="1"/>
  <c r="C20" i="1"/>
  <c r="H20" i="1" s="1"/>
  <c r="C16" i="1"/>
  <c r="G16" i="1" s="1"/>
  <c r="B16" i="1"/>
  <c r="B17" i="1"/>
  <c r="B18" i="1"/>
  <c r="B19" i="1"/>
  <c r="B20" i="1"/>
  <c r="J36" i="2"/>
  <c r="J37" i="2"/>
  <c r="J38" i="2"/>
  <c r="J39" i="2"/>
  <c r="J40" i="2"/>
  <c r="J41" i="2"/>
  <c r="L21" i="13"/>
  <c r="L22" i="13"/>
  <c r="L23" i="13"/>
  <c r="L24" i="13"/>
  <c r="L25" i="13"/>
  <c r="L26" i="13"/>
  <c r="L27" i="13"/>
  <c r="L30" i="13"/>
  <c r="L31" i="13"/>
  <c r="L32" i="13"/>
  <c r="L33" i="13"/>
  <c r="L11" i="13"/>
  <c r="L12" i="13"/>
  <c r="L13" i="13"/>
  <c r="L14" i="13"/>
  <c r="L15" i="13"/>
  <c r="L16" i="13"/>
  <c r="L17" i="13"/>
  <c r="L18" i="13"/>
  <c r="L19" i="13"/>
  <c r="L20" i="13"/>
  <c r="L10" i="13"/>
  <c r="J34" i="2"/>
  <c r="J33" i="2"/>
  <c r="J32" i="2"/>
  <c r="J31" i="2"/>
  <c r="J30" i="2"/>
  <c r="J29" i="2"/>
  <c r="M3" i="3"/>
  <c r="J13" i="2"/>
  <c r="J14" i="2"/>
  <c r="J15" i="2"/>
  <c r="J16" i="2"/>
  <c r="J17" i="2"/>
  <c r="J18" i="2"/>
  <c r="J19" i="2"/>
  <c r="J20" i="2"/>
  <c r="J21" i="2"/>
  <c r="J22" i="2"/>
  <c r="J23" i="2"/>
  <c r="J24" i="2"/>
  <c r="J25" i="2"/>
  <c r="J26" i="2"/>
  <c r="J27" i="2"/>
  <c r="J28" i="2"/>
  <c r="J35" i="2"/>
  <c r="J12" i="2"/>
  <c r="Z68" i="3"/>
  <c r="B17" i="8"/>
  <c r="K17" i="8" s="1"/>
  <c r="A17" i="8"/>
  <c r="B16" i="8"/>
  <c r="L16" i="8"/>
  <c r="A16" i="8"/>
  <c r="B15" i="8"/>
  <c r="J15" i="8" s="1"/>
  <c r="A15" i="8"/>
  <c r="B14" i="8"/>
  <c r="H14" i="8" s="1"/>
  <c r="A14" i="8"/>
  <c r="B13" i="8"/>
  <c r="K13" i="8" s="1"/>
  <c r="A13" i="8"/>
  <c r="B12" i="8"/>
  <c r="L12" i="8" s="1"/>
  <c r="A12" i="8"/>
  <c r="B11" i="8"/>
  <c r="J11" i="8" s="1"/>
  <c r="A11" i="8"/>
  <c r="M9" i="8"/>
  <c r="D2" i="8"/>
  <c r="D1" i="8"/>
  <c r="H11" i="8"/>
  <c r="I11" i="8"/>
  <c r="C15" i="8"/>
  <c r="E17" i="8"/>
  <c r="K11" i="8"/>
  <c r="I17" i="8"/>
  <c r="E15" i="8"/>
  <c r="L17" i="8"/>
  <c r="F12" i="8"/>
  <c r="F16" i="8"/>
  <c r="J16" i="8"/>
  <c r="C12" i="8"/>
  <c r="J13" i="8"/>
  <c r="C16" i="8"/>
  <c r="G16" i="8"/>
  <c r="J17" i="8"/>
  <c r="D12" i="8"/>
  <c r="K12" i="8"/>
  <c r="F14" i="8"/>
  <c r="D16" i="8"/>
  <c r="H16" i="8"/>
  <c r="K16" i="8"/>
  <c r="G17" i="8"/>
  <c r="I12" i="8"/>
  <c r="G14" i="8"/>
  <c r="E16" i="8"/>
  <c r="I16" i="8"/>
  <c r="H17" i="8"/>
  <c r="Z64" i="3"/>
  <c r="Z62" i="3"/>
  <c r="Z58" i="3"/>
  <c r="Z56" i="3"/>
  <c r="Z60" i="3"/>
  <c r="W7" i="3"/>
  <c r="V7" i="3"/>
  <c r="U7" i="3"/>
  <c r="T7" i="3"/>
  <c r="S7" i="3"/>
  <c r="R7" i="3"/>
  <c r="Q7" i="3"/>
  <c r="P7" i="3"/>
  <c r="O7" i="3"/>
  <c r="N7" i="3"/>
  <c r="M7" i="3"/>
  <c r="L7" i="3"/>
  <c r="K7" i="3"/>
  <c r="J7" i="3"/>
  <c r="I7" i="3"/>
  <c r="H7" i="3"/>
  <c r="G7" i="3"/>
  <c r="Z10" i="3"/>
  <c r="Z12" i="3"/>
  <c r="Z14" i="3"/>
  <c r="Z16" i="3"/>
  <c r="Z18" i="3"/>
  <c r="Z20" i="3"/>
  <c r="Z22" i="3"/>
  <c r="Z24" i="3"/>
  <c r="Z26" i="3"/>
  <c r="Z28" i="3"/>
  <c r="Z30" i="3"/>
  <c r="Z32" i="3"/>
  <c r="Z34" i="3"/>
  <c r="Z36" i="3"/>
  <c r="Z38" i="3"/>
  <c r="Z40" i="3"/>
  <c r="Z42" i="3"/>
  <c r="Z44" i="3"/>
  <c r="Z46" i="3"/>
  <c r="Z48" i="3"/>
  <c r="Z50" i="3"/>
  <c r="Z52" i="3"/>
  <c r="Z54" i="3"/>
  <c r="Z66" i="3"/>
  <c r="Z70" i="3"/>
  <c r="Z72" i="3"/>
  <c r="Z74" i="3"/>
  <c r="Z76" i="3"/>
  <c r="Z8" i="3"/>
  <c r="D2" i="3"/>
  <c r="D1" i="3"/>
  <c r="E1" i="2"/>
  <c r="C80" i="3"/>
  <c r="C78" i="3"/>
  <c r="A10" i="3"/>
  <c r="A12" i="3" s="1"/>
  <c r="A14" i="3" s="1"/>
  <c r="A16" i="3" s="1"/>
  <c r="A18" i="3" s="1"/>
  <c r="A20" i="3" s="1"/>
  <c r="A22" i="3" s="1"/>
  <c r="A24" i="3" s="1"/>
  <c r="A26" i="3" s="1"/>
  <c r="A28" i="3" s="1"/>
  <c r="A30" i="3" s="1"/>
  <c r="A32" i="3" s="1"/>
  <c r="A34" i="3" s="1"/>
  <c r="A36" i="3" s="1"/>
  <c r="A38" i="3" s="1"/>
  <c r="A40" i="3" s="1"/>
  <c r="A42" i="3" s="1"/>
  <c r="A44" i="3" s="1"/>
  <c r="A46" i="3" s="1"/>
  <c r="A48" i="3" s="1"/>
  <c r="A50" i="3" s="1"/>
  <c r="A52" i="3" s="1"/>
  <c r="A54" i="3" s="1"/>
  <c r="A56" i="3" s="1"/>
  <c r="A58" i="3" s="1"/>
  <c r="A60" i="3" s="1"/>
  <c r="A62" i="3" s="1"/>
  <c r="A64" i="3" s="1"/>
  <c r="A66" i="3" s="1"/>
  <c r="A72" i="3"/>
  <c r="A74" i="3" s="1"/>
  <c r="A76" i="3" s="1"/>
  <c r="D13" i="8" l="1"/>
  <c r="E12" i="8"/>
  <c r="C13" i="8"/>
  <c r="H12" i="8"/>
  <c r="G12" i="8"/>
  <c r="J12" i="8"/>
  <c r="G15" i="8"/>
  <c r="L14" i="8"/>
  <c r="T25" i="5"/>
  <c r="T17" i="5"/>
  <c r="F16" i="1"/>
  <c r="Z80" i="3"/>
  <c r="F15" i="8"/>
  <c r="C14" i="8"/>
  <c r="J14" i="8"/>
  <c r="G11" i="8"/>
  <c r="I14" i="8"/>
  <c r="D15" i="8"/>
  <c r="E14" i="8"/>
  <c r="K14" i="8"/>
  <c r="D14" i="8"/>
  <c r="D11" i="8"/>
  <c r="C13" i="15"/>
  <c r="B12" i="7" s="1"/>
  <c r="D12" i="1"/>
  <c r="G12" i="1"/>
  <c r="H19" i="1"/>
  <c r="F12" i="1"/>
  <c r="I12" i="1"/>
  <c r="E12" i="1"/>
  <c r="G19" i="1"/>
  <c r="D19" i="1"/>
  <c r="F20" i="1"/>
  <c r="E16" i="1"/>
  <c r="I16" i="1"/>
  <c r="G17" i="1"/>
  <c r="D17" i="1"/>
  <c r="H17" i="1"/>
  <c r="F13" i="1"/>
  <c r="L39" i="13"/>
  <c r="J44" i="2"/>
  <c r="B11" i="7" s="1"/>
  <c r="E19" i="1"/>
  <c r="E17" i="1"/>
  <c r="D16" i="1"/>
  <c r="H16" i="1"/>
  <c r="D15" i="1"/>
  <c r="G14" i="1"/>
  <c r="I14" i="1"/>
  <c r="B14" i="7"/>
  <c r="E20" i="1"/>
  <c r="D14" i="1"/>
  <c r="E15" i="1"/>
  <c r="E18" i="1"/>
  <c r="F18" i="1"/>
  <c r="F14" i="1"/>
  <c r="E13" i="1"/>
  <c r="E14" i="1"/>
  <c r="D17" i="8"/>
  <c r="H13" i="8"/>
  <c r="F11" i="8"/>
  <c r="C17" i="8"/>
  <c r="G13" i="8"/>
  <c r="F17" i="8"/>
  <c r="F13" i="8"/>
  <c r="K15" i="8"/>
  <c r="L11" i="8"/>
  <c r="L15" i="8"/>
  <c r="I15" i="8"/>
  <c r="L13" i="8"/>
  <c r="E11" i="8"/>
  <c r="H15" i="8"/>
  <c r="I13" i="8"/>
  <c r="E13" i="8"/>
  <c r="C11" i="8"/>
  <c r="G20" i="1"/>
  <c r="D20" i="1"/>
  <c r="G18" i="1"/>
  <c r="D18" i="1"/>
  <c r="F15" i="1"/>
  <c r="G13" i="1"/>
  <c r="H13" i="1"/>
  <c r="D13" i="1"/>
  <c r="I15" i="1"/>
  <c r="G15" i="1"/>
  <c r="T35" i="5" l="1"/>
  <c r="B13" i="7" s="1"/>
  <c r="B16" i="7"/>
  <c r="B20" i="7" s="1"/>
</calcChain>
</file>

<file path=xl/sharedStrings.xml><?xml version="1.0" encoding="utf-8"?>
<sst xmlns="http://schemas.openxmlformats.org/spreadsheetml/2006/main" count="1341" uniqueCount="421">
  <si>
    <t>Hourly Rate</t>
  </si>
  <si>
    <t>Line</t>
  </si>
  <si>
    <t>Hours</t>
  </si>
  <si>
    <t xml:space="preserve">Hours </t>
  </si>
  <si>
    <t>Expected Delivery Date</t>
  </si>
  <si>
    <t>Total Deliverable without Optional Deliverables Price</t>
  </si>
  <si>
    <t>Unit Test Environment at MVA</t>
  </si>
  <si>
    <t>Integration Environment at MVA</t>
  </si>
  <si>
    <t>UAT Environment at MVA</t>
  </si>
  <si>
    <t>Training Environment at MVA</t>
  </si>
  <si>
    <t>Production Environment at MVA</t>
  </si>
  <si>
    <t>Disaster Recovery Plan</t>
  </si>
  <si>
    <t>Price</t>
  </si>
  <si>
    <t>Gap Analysis</t>
  </si>
  <si>
    <t>Reqts</t>
  </si>
  <si>
    <t>Design</t>
  </si>
  <si>
    <t>Code</t>
  </si>
  <si>
    <t>Test</t>
  </si>
  <si>
    <t>Documentation</t>
  </si>
  <si>
    <t>Train</t>
  </si>
  <si>
    <t>Prototype</t>
  </si>
  <si>
    <t>TOTAL</t>
  </si>
  <si>
    <t>MP</t>
  </si>
  <si>
    <t>Q</t>
  </si>
  <si>
    <t>Software Type</t>
  </si>
  <si>
    <t>Product Name</t>
  </si>
  <si>
    <t>Manufacturer</t>
  </si>
  <si>
    <t xml:space="preserve">Item Description </t>
  </si>
  <si>
    <t>License Type</t>
  </si>
  <si>
    <t xml:space="preserve">Length of Warranty </t>
  </si>
  <si>
    <t>List Price</t>
  </si>
  <si>
    <t>Discount Percent Offered</t>
  </si>
  <si>
    <t xml:space="preserve">Total Proposed Price </t>
  </si>
  <si>
    <t>Hardware Type</t>
  </si>
  <si>
    <t>Model Number</t>
  </si>
  <si>
    <t>Item Description</t>
  </si>
  <si>
    <t>Length of Warranty</t>
  </si>
  <si>
    <t>1 year Warranty</t>
  </si>
  <si>
    <t>Inventory System (Optional)</t>
  </si>
  <si>
    <t>Scheduling System (Optional)</t>
  </si>
  <si>
    <t>Data Warehouse (Optional)</t>
  </si>
  <si>
    <t>Capacity Assessment and Planning Doc.</t>
  </si>
  <si>
    <t>Product no, version/Release Level</t>
  </si>
  <si>
    <t>Latest Release Level</t>
  </si>
  <si>
    <t>End of Support for Proposed Level</t>
  </si>
  <si>
    <t>Authorized Individual Name</t>
  </si>
  <si>
    <t>Company Name</t>
  </si>
  <si>
    <t>Title</t>
  </si>
  <si>
    <t>Company Tax ID #</t>
  </si>
  <si>
    <t>Signature</t>
  </si>
  <si>
    <t>Date</t>
  </si>
  <si>
    <t>Total</t>
  </si>
  <si>
    <t>System</t>
  </si>
  <si>
    <t>No data entry is necessary for this page.</t>
  </si>
  <si>
    <t xml:space="preserve">   Major Task/Deliverable</t>
  </si>
  <si>
    <t>Pricing Total</t>
  </si>
  <si>
    <t>Total Mandatory Deliverables</t>
  </si>
  <si>
    <t>Total Optional Deliverables</t>
  </si>
  <si>
    <t>Total Hardware</t>
  </si>
  <si>
    <t>Total Software</t>
  </si>
  <si>
    <t>Total Mandatory Deliverable Price</t>
  </si>
  <si>
    <t>MOTOR VEHICLE ADMINISTRATION (MVA)</t>
  </si>
  <si>
    <t>SOLICITATION NO. V-HQ-15072-IT</t>
  </si>
  <si>
    <t>MVA System Modernization RFP</t>
  </si>
  <si>
    <t>Offeror:</t>
  </si>
  <si>
    <t>Offeror's Name</t>
  </si>
  <si>
    <t>Date:</t>
  </si>
  <si>
    <t>These totals are automatically calculated</t>
  </si>
  <si>
    <t>SUMMARY PRICING TOTALS</t>
  </si>
  <si>
    <t>LABOR RATES</t>
  </si>
  <si>
    <t>Deliverable Pricing</t>
  </si>
  <si>
    <t>TOTAL Hours</t>
  </si>
  <si>
    <t>SDLC Progress Payment Pricing (Automatically Calculated)</t>
  </si>
  <si>
    <t>All Other</t>
  </si>
  <si>
    <t>ECM Document Management System (Optional)</t>
  </si>
  <si>
    <t>Driver Licensing and Driver Enforcement Web Phase 2 Transactions</t>
  </si>
  <si>
    <t>Vehicles Web Phase 2 Transactions</t>
  </si>
  <si>
    <t>Business License Web Phase 2 Transactions</t>
  </si>
  <si>
    <t>Common and Finance Web Phase 2 Transactions</t>
  </si>
  <si>
    <t>For each deliverable enter the total price, the expected delivery date, and the number of hours to be contributed by each labor category.</t>
  </si>
  <si>
    <t>This page shows the payment points for each subsystem which are calculated using the total price for the subsystem from the prior worksheet multiplied by the payment percentages below.</t>
  </si>
  <si>
    <t>Accounts Receivable (Optional)</t>
  </si>
  <si>
    <t>Reporting &amp; Analysis Toolset (Optional)</t>
  </si>
  <si>
    <t>Optional Contract Year 1</t>
  </si>
  <si>
    <t>Optional Contract Year 3</t>
  </si>
  <si>
    <t>Optional Contract Year 4</t>
  </si>
  <si>
    <t>Optional Contract Year 5</t>
  </si>
  <si>
    <t>Pilot &amp; Rollout</t>
  </si>
  <si>
    <t>Environment</t>
  </si>
  <si>
    <t>Training for all MVA End Users</t>
  </si>
  <si>
    <t>Communications Plan</t>
  </si>
  <si>
    <t>Risk Management Plan</t>
  </si>
  <si>
    <t>Schedule Management Plan (with process for regular revisions)</t>
  </si>
  <si>
    <t>Project Management Plan and Schedule</t>
  </si>
  <si>
    <t>Quality Management Plan</t>
  </si>
  <si>
    <t>Training Plan</t>
  </si>
  <si>
    <t>Kickoff Meetings</t>
  </si>
  <si>
    <t>Annual Maint Agreement Price</t>
  </si>
  <si>
    <t>Applications Programmer</t>
  </si>
  <si>
    <t>Database Manager</t>
  </si>
  <si>
    <t>Program Manager</t>
  </si>
  <si>
    <t>Project Manager, Deputy</t>
  </si>
  <si>
    <t>Project Manager, Functional</t>
  </si>
  <si>
    <t>Project Manager, Technical</t>
  </si>
  <si>
    <t>Software Engineer</t>
  </si>
  <si>
    <t>Subject Matter Expert</t>
  </si>
  <si>
    <t>Optional Contract Year 2</t>
  </si>
  <si>
    <t>Documentation Plan</t>
  </si>
  <si>
    <t>Development Environment at MVA</t>
  </si>
  <si>
    <t>Current</t>
  </si>
  <si>
    <t>Opt1</t>
  </si>
  <si>
    <t>Opt2</t>
  </si>
  <si>
    <t>Opt3</t>
  </si>
  <si>
    <t>Opt4</t>
  </si>
  <si>
    <t>Opt5</t>
  </si>
  <si>
    <t>Application Developer, Advanced Technology (Senior)</t>
  </si>
  <si>
    <t>Application Development Expert</t>
  </si>
  <si>
    <t>Business Process Consultant (Senior)</t>
  </si>
  <si>
    <t>Change Management Expert/Lead</t>
  </si>
  <si>
    <t>Computer Operations Center, Specialist</t>
  </si>
  <si>
    <t>Database Management Specialist (Senior)</t>
  </si>
  <si>
    <t>Internet/Web Architect</t>
  </si>
  <si>
    <t>Planner, Information Technology (Senior)</t>
  </si>
  <si>
    <t>Quality Assurance, Manager</t>
  </si>
  <si>
    <t>Quality Assurance Specialist</t>
  </si>
  <si>
    <t>Systems Architect (Senior)</t>
  </si>
  <si>
    <t>Systems Design Architect</t>
  </si>
  <si>
    <t>Systems Design Engineer</t>
  </si>
  <si>
    <t>Training Specialist/Instructor</t>
  </si>
  <si>
    <t>Pricing Limit 
(as % of total project value)</t>
  </si>
  <si>
    <r>
      <rPr>
        <b/>
        <sz val="9"/>
        <rFont val="Arial Narrow"/>
        <family val="2"/>
      </rPr>
      <t>Driver License &amp; Driver Enforcement</t>
    </r>
    <r>
      <rPr>
        <sz val="9"/>
        <rFont val="Arial Narrow"/>
        <family val="2"/>
      </rPr>
      <t xml:space="preserve"> Data Conversion, Migration, Sync.</t>
    </r>
  </si>
  <si>
    <r>
      <rPr>
        <b/>
        <sz val="9"/>
        <rFont val="Arial Narrow"/>
        <family val="2"/>
      </rPr>
      <t>Vehicles</t>
    </r>
    <r>
      <rPr>
        <sz val="9"/>
        <rFont val="Arial Narrow"/>
        <family val="2"/>
      </rPr>
      <t xml:space="preserve"> Data Conversion, Migration, Synchronization</t>
    </r>
  </si>
  <si>
    <r>
      <rPr>
        <b/>
        <sz val="9"/>
        <rFont val="Arial Narrow"/>
        <family val="2"/>
      </rPr>
      <t>Business License</t>
    </r>
    <r>
      <rPr>
        <sz val="9"/>
        <rFont val="Arial Narrow"/>
        <family val="2"/>
      </rPr>
      <t xml:space="preserve"> Data Conversion, Migration, Synchronization</t>
    </r>
  </si>
  <si>
    <r>
      <rPr>
        <b/>
        <sz val="9"/>
        <rFont val="Arial Narrow"/>
        <family val="2"/>
      </rPr>
      <t>Driver License &amp; Enforcement</t>
    </r>
    <r>
      <rPr>
        <sz val="9"/>
        <rFont val="Arial Narrow"/>
        <family val="2"/>
      </rPr>
      <t xml:space="preserve"> Business Solution including initial Web and Kiosk Transaction</t>
    </r>
  </si>
  <si>
    <r>
      <rPr>
        <b/>
        <sz val="9"/>
        <rFont val="Arial Narrow"/>
        <family val="2"/>
      </rPr>
      <t xml:space="preserve">Vehicle Services </t>
    </r>
    <r>
      <rPr>
        <sz val="9"/>
        <rFont val="Arial Narrow"/>
        <family val="2"/>
      </rPr>
      <t>Business Solution including initial Web and Kiosk Transaction</t>
    </r>
  </si>
  <si>
    <r>
      <rPr>
        <b/>
        <sz val="9"/>
        <rFont val="Arial Narrow"/>
        <family val="2"/>
      </rPr>
      <t xml:space="preserve">Business License </t>
    </r>
    <r>
      <rPr>
        <sz val="9"/>
        <rFont val="Arial Narrow"/>
        <family val="2"/>
      </rPr>
      <t>Business Solution including initial Web and Kiosk Transaction</t>
    </r>
  </si>
  <si>
    <r>
      <t xml:space="preserve">Ongoing Project Management Tasks and Deliverables including One Year Warranty
</t>
    </r>
    <r>
      <rPr>
        <i/>
        <sz val="9"/>
        <rFont val="Arial Narrow"/>
        <family val="2"/>
      </rPr>
      <t>Provide the total pricing for ongoing project management activities over the duration of the project.  This total will be divided over the duration of the project and paid in monthly installments against the total. This amount will not be prorated or extended if the schedule changes.</t>
    </r>
  </si>
  <si>
    <r>
      <t xml:space="preserve">Opertional Support of System Development including One Year Warranty
</t>
    </r>
    <r>
      <rPr>
        <i/>
        <sz val="9"/>
        <rFont val="Arial Narrow"/>
        <family val="2"/>
      </rPr>
      <t>Provide the total pricing for ongoing system support activities over the duration of the project.  This total will be divided over the duration of the project and paid in monthly installments against the total.This amount will not be prorated or extended if the schedule changes.</t>
    </r>
  </si>
  <si>
    <t>TOTAL EVALUATED PRICE (excludes optional deliverables)</t>
  </si>
  <si>
    <t>Project Management Staff</t>
  </si>
  <si>
    <t>Business Analyst Staff</t>
  </si>
  <si>
    <t>System Development Staff</t>
  </si>
  <si>
    <t>Testing &amp; QA Staff</t>
  </si>
  <si>
    <t>Training</t>
  </si>
  <si>
    <t>Technology &amp; Systems Staff</t>
  </si>
  <si>
    <t>Other</t>
  </si>
  <si>
    <t>Database Staff</t>
  </si>
  <si>
    <t>Total Optional Deliverables Price</t>
  </si>
  <si>
    <t>TOTAL (with optional deliverables)</t>
  </si>
  <si>
    <t>Project Management Plan</t>
  </si>
  <si>
    <t>Scope and Change Management Plan</t>
  </si>
  <si>
    <t>Master Schedule</t>
  </si>
  <si>
    <t>Schedule Management Plan</t>
  </si>
  <si>
    <t>Resource Management Plan</t>
  </si>
  <si>
    <t>Communication Plan</t>
  </si>
  <si>
    <t>Capacity Assessment and Planning Document</t>
  </si>
  <si>
    <t>Total Hours</t>
  </si>
  <si>
    <t>Application Architect, Lead</t>
  </si>
  <si>
    <t>Information Security Engineer</t>
  </si>
  <si>
    <t>Internet/Intranet Site Developer (Senior)</t>
  </si>
  <si>
    <t>Network Administrator</t>
  </si>
  <si>
    <t>Network Security Engineer</t>
  </si>
  <si>
    <t>Project Control Specialist</t>
  </si>
  <si>
    <t>Project Manager, Senior</t>
  </si>
  <si>
    <t>Testing Specialist</t>
  </si>
  <si>
    <t>Key</t>
  </si>
  <si>
    <t>Y</t>
  </si>
  <si>
    <t>per year</t>
  </si>
  <si>
    <t>year</t>
  </si>
  <si>
    <t>Total Hours Desired</t>
  </si>
  <si>
    <t>Labor Categories</t>
  </si>
  <si>
    <t>years</t>
  </si>
  <si>
    <t>One Year</t>
  </si>
  <si>
    <t>5 year</t>
  </si>
  <si>
    <t>All Project Managers</t>
  </si>
  <si>
    <t>All Architects &amp; Technical Leads</t>
  </si>
  <si>
    <t>All Functional Staff including Business Analysts &amp; Testers</t>
  </si>
  <si>
    <t>All Programmers &amp; Technical Staff</t>
  </si>
  <si>
    <t>Trainers &amp; other  Staff</t>
  </si>
  <si>
    <t>Risk Action Item and Issue Management Plan</t>
  </si>
  <si>
    <t>Project Closure Artifacts, as more fully described in 3.3.4 Transition-Out and Appendix 4 Training</t>
  </si>
  <si>
    <t>Toolbox Basic (as defined in Appendix 5 and 11)</t>
  </si>
  <si>
    <t>Toolbox Advanced (as defined in Appendix 5 and 11)</t>
  </si>
  <si>
    <t>Legacy Content Data Conversion, Migration, Verification and Synchronization - Business Licensing (as defined in Appendix 9)</t>
  </si>
  <si>
    <t>Legacy Content Data Conversion, Migration, Verification and Synchronization - Vehicle Services (as defined in Appendix 9)</t>
  </si>
  <si>
    <t>Legacy Content Data Conversion, Migration, Verification and Synchronization - Driver Licensing (as defined in Appendix 9)</t>
  </si>
  <si>
    <t>Legacy Content Data Conversion, Migration, Verification and Synchronization - Other Non-Legacy DIWS Content (as defined in Appendix 9)</t>
  </si>
  <si>
    <t>External Systems Interface Development and Integration of Initial External System with DIWS2 (as defined in Appendix 10)</t>
  </si>
  <si>
    <t>Migration, Synchronization, and Functionality</t>
  </si>
  <si>
    <t xml:space="preserve">Test through UAT </t>
  </si>
  <si>
    <t>Documentation and Training</t>
  </si>
  <si>
    <t>Maps after Migration</t>
  </si>
  <si>
    <t xml:space="preserve">Quantity </t>
  </si>
  <si>
    <t>Quantity</t>
  </si>
  <si>
    <t>Human Resource Data Conversion, Content Migration, Verification,  Synchronization and Functionality (as defined in Appendix 7)</t>
  </si>
  <si>
    <t>Accounts Payable Data Conversion, Content Migration, Verification, Synchronization and Functionality (as defined in Appendix 6)</t>
  </si>
  <si>
    <t>Column "Test through UAT " -- Actual migration into the test environment and all activities related to the verification and validation of the content, its content types, attributes, security, records management, and other activities that ensure the content is ready for migration into the production environment.</t>
  </si>
  <si>
    <t xml:space="preserve">Column "Migration, Synchronization, and Functionality" -- All activities related to moving content, mapping attributes, and iteratively performing migrations in the migration environment(s) until a "clean" migration is achieved. 
</t>
  </si>
  <si>
    <t xml:space="preserve">Column "Documentation and Training " -- Activities related to documenting the content dictionary, training and supporting other Contractors on the use of the migrated content, the environments where the migrated content is located, and the interfaces used for accessing the migrated content.
</t>
  </si>
  <si>
    <t xml:space="preserve"> Warranty Period</t>
  </si>
  <si>
    <t>Monthly Price</t>
  </si>
  <si>
    <t>Expected Start Date</t>
  </si>
  <si>
    <t>Months</t>
  </si>
  <si>
    <t>Enter hourly rates for all labor categories.  The spreadsheet will calculate the total price based on the labor rates provided and the distribution of hours determined by the State.</t>
  </si>
  <si>
    <t>The total price will be included in the evaluation of the Proposal.</t>
  </si>
  <si>
    <t>Deployment to the Production Environment</t>
  </si>
  <si>
    <t>OPTIONAL DELIVERABLES</t>
  </si>
  <si>
    <t>SOLICITATION NO. 060B6400035</t>
  </si>
  <si>
    <t>Base 5 Years</t>
  </si>
  <si>
    <t>DIWS 2 Project Sub-Totals</t>
  </si>
  <si>
    <t>Department of Information Technology (DoIT)</t>
  </si>
  <si>
    <t>Task Order 1 Deliverable Pricing</t>
  </si>
  <si>
    <t xml:space="preserve">   Major Task</t>
  </si>
  <si>
    <t>TASK ORDER 1 : SDLC Progress Payment Pricing (Automatically Calculated)</t>
  </si>
  <si>
    <t>Hardware &amp; Software Pricing (Task Order 1)</t>
  </si>
  <si>
    <t>(Hours)</t>
  </si>
  <si>
    <t>Enterprise Content Management System RFP</t>
  </si>
  <si>
    <t>Column "Deployment to the Production Environment" -- Actual migration into the production environment and all activities related to the verification and validation of the content, its content types, attributes, security, records management, and other activities that ensure the content is ready for use in the production environment.</t>
  </si>
  <si>
    <t>Installation, Configuration,  Development, and Deployment to the Test Environment</t>
  </si>
  <si>
    <t>Instructions on Completing the SDLC Pricing worksheet</t>
  </si>
  <si>
    <t xml:space="preserve">2. Enter values in the green shaded cells only.  Do not change any other cells.  The other cells will automatically calculate based on the values you enter.  </t>
  </si>
  <si>
    <t>Instructions on Completing the HWSW worksheet</t>
  </si>
  <si>
    <t>Instructions on Completing the Deliverables worksheet</t>
  </si>
  <si>
    <t>Instructions on Completing the Labor Category Rates worksheet</t>
  </si>
  <si>
    <t>Instructions on Completing the Totals worksheet</t>
  </si>
  <si>
    <t xml:space="preserve">Department of Information Technology (DoIT) 
REQUEST FOR PROPOSALS (RFP)
</t>
  </si>
  <si>
    <t xml:space="preserve">Enterprise Content Management System RFP 
SOLICITATION NO. 060B6400035
</t>
  </si>
  <si>
    <t xml:space="preserve">Instructions
</t>
  </si>
  <si>
    <t>One Day Additional Training (as defined in Appendix 4 Section 3, line 1.7) (Optional) *</t>
  </si>
  <si>
    <t>One Half Day Additional Training (as defined in Appendix 4 Section 3, line 1.7) (Optional) *</t>
  </si>
  <si>
    <r>
      <t xml:space="preserve">Ongoing Project Management Activities
(enter the total </t>
    </r>
    <r>
      <rPr>
        <sz val="8"/>
        <color theme="1"/>
        <rFont val="Calibri"/>
        <family val="2"/>
        <scheme val="minor"/>
      </rPr>
      <t>fixed</t>
    </r>
    <r>
      <rPr>
        <sz val="8"/>
        <color rgb="FFFF0000"/>
        <rFont val="Calibri"/>
        <family val="2"/>
        <scheme val="minor"/>
      </rPr>
      <t xml:space="preserve"> </t>
    </r>
    <r>
      <rPr>
        <sz val="8"/>
        <color rgb="FF000000"/>
        <rFont val="Calibri"/>
        <family val="2"/>
        <scheme val="minor"/>
      </rPr>
      <t xml:space="preserve">price for these activities over the course of the project)   </t>
    </r>
  </si>
  <si>
    <t>Mandatory Deliverables</t>
  </si>
  <si>
    <t>Base Period (Initial 5 Years)</t>
  </si>
  <si>
    <r>
      <t xml:space="preserve">Total </t>
    </r>
    <r>
      <rPr>
        <sz val="10"/>
        <color theme="1"/>
        <rFont val="Arial"/>
        <family val="2"/>
      </rPr>
      <t>Evaluated</t>
    </r>
    <r>
      <rPr>
        <sz val="10"/>
        <rFont val="Arial"/>
        <family val="2"/>
      </rPr>
      <t xml:space="preserve"> Subtotal for Additional Work</t>
    </r>
  </si>
  <si>
    <t>Ongoing Operations and Maintenance of the DIWS 2 system</t>
  </si>
  <si>
    <r>
      <rPr>
        <b/>
        <sz val="10"/>
        <rFont val="Arial"/>
        <family val="2"/>
      </rPr>
      <t>Tool Type</t>
    </r>
    <r>
      <rPr>
        <b/>
        <sz val="8"/>
        <rFont val="Arial"/>
        <family val="2"/>
      </rPr>
      <t xml:space="preserve">
</t>
    </r>
    <r>
      <rPr>
        <sz val="8"/>
        <rFont val="Arial"/>
        <family val="2"/>
      </rPr>
      <t>(Help, Training, Migration, Knowledge Management, System Documentation, Change Mgmt, Test, PM, Configuration Mgmt, Documentation Mgmt, any post-training environments, etc.)</t>
    </r>
  </si>
  <si>
    <t>See also RFP ATTACHMENT F -   FINANCIAL PROPOSAL PRICING INSTRUCTIONS.</t>
  </si>
  <si>
    <t xml:space="preserve">1. Enter values in the green shaded cells only.  Do not change any other cells.  The other cells will automatically calculate based on the values you enter.  </t>
  </si>
  <si>
    <t xml:space="preserve">2. The Price Sheet is to be signed and dated, where requested, by an individual who is authorized to bind the Offeror to the prices entered on the Price Sheet.   </t>
  </si>
  <si>
    <r>
      <t xml:space="preserve">3. Return both the wet ink signature and the electronic copy </t>
    </r>
    <r>
      <rPr>
        <sz val="11"/>
        <rFont val="Calibri"/>
        <family val="2"/>
        <scheme val="minor"/>
      </rPr>
      <t>as instructed in the RFP</t>
    </r>
    <r>
      <rPr>
        <sz val="11"/>
        <color theme="1"/>
        <rFont val="Calibri"/>
        <family val="2"/>
        <scheme val="minor"/>
      </rPr>
      <t>.  Be mindful of instructions in 
- RFP Section 4.3 Volume II – Financial Proposal 
- RFP Section 4.4 Proposal Packaging 
- RFP Section 4.5 Proposal Delivery</t>
    </r>
  </si>
  <si>
    <t xml:space="preserve">1. Enter values in the green shaded cells only.  The other cells will automatically calculate based on the values you enter.  </t>
  </si>
  <si>
    <t>1. See RFP Attachment W, Task Order 1 (DIWS 2) Section 3.9 Deliverables.</t>
  </si>
  <si>
    <r>
      <t>3. Regarding operations and maintenance, Offerors are advised to consider potential overlap between monthly recurring charges and the Warranty Period described in Section 3.3.8 Warranty Period of Attachment W</t>
    </r>
    <r>
      <rPr>
        <sz val="11"/>
        <rFont val="Calibri"/>
        <family val="2"/>
        <scheme val="minor"/>
      </rPr>
      <t>. The Offeror should account for the need to support and maintain system components that were delivered earlier.</t>
    </r>
  </si>
  <si>
    <t>1. RFP Attachment U contains labor category descriptions.   Labor Categories with a "Y" in the Key column are considered to be Key Personnel as described in RFP Section 1.23.  See RFP Attachment W, Task Order 1 (DIWS 2) Section 3.5 Labor Categories and Qualifications for additional details, including minimum qualifications and preferred qualifications that are in addition to Attachment U.</t>
  </si>
  <si>
    <t>Column "Installation, Configuration,  Development, and Deployment to the Test Environment" -- Those activities related to requirements gathering, defining rules for mapping attributes, data cleansing, and preparation for performing migrations.  This activity will likely overlap the "Migration, Synchronization, and Functionality" activities as each iteration of the migration is expected to uncover rules that are needed or that must be modified.  This also includes establishing the migration environments.</t>
  </si>
  <si>
    <t xml:space="preserve">3. The following expectations have been considered when allocating these percentages for the phases represented on this worksheet:
</t>
  </si>
  <si>
    <t>2. No data entry is necessary for this page.  This page shows the payment points for each line item, calculated using the total price from the prior Deliverables multiplied by the payment percentages.</t>
  </si>
  <si>
    <t>Column "Warranty Period" -- Those activities related to fixing and repairing problems that have been uncovered in the migrated content,  its content types, attributes, security, records management, and other activities after Deployment to the Production Environment has been completed and accepted by the MVA Project Manager.</t>
  </si>
  <si>
    <t xml:space="preserve">2. See Section 3.12 Invoicing of RFP Attachment W, Task Order 1 (DIWS 2) regarding timing of invoicing for software and hardware.
</t>
  </si>
  <si>
    <t>A.</t>
  </si>
  <si>
    <t>B.</t>
  </si>
  <si>
    <t>Migration</t>
  </si>
  <si>
    <t>C.</t>
  </si>
  <si>
    <r>
      <t xml:space="preserve">Hardware </t>
    </r>
    <r>
      <rPr>
        <b/>
        <sz val="10"/>
        <rFont val="Arial Narrow"/>
        <family val="2"/>
      </rPr>
      <t>(OPTION)</t>
    </r>
  </si>
  <si>
    <r>
      <t xml:space="preserve">Software </t>
    </r>
    <r>
      <rPr>
        <b/>
        <sz val="10"/>
        <rFont val="Arial Narrow"/>
        <family val="2"/>
      </rPr>
      <t>(OPTION)</t>
    </r>
  </si>
  <si>
    <t>Instructions on Completing the Rate Sheet worksheet</t>
  </si>
  <si>
    <t>Comments</t>
  </si>
  <si>
    <r>
      <t xml:space="preserve">Alternative Software for Open Source </t>
    </r>
    <r>
      <rPr>
        <b/>
        <sz val="10"/>
        <rFont val="Arial Narrow"/>
        <family val="2"/>
      </rPr>
      <t>(OPTION; Not included in Total Evaluated Price)</t>
    </r>
  </si>
  <si>
    <t>PPB</t>
  </si>
  <si>
    <t>TP x Q</t>
  </si>
  <si>
    <t>COMMENTS</t>
  </si>
  <si>
    <t>Everything but Migration</t>
  </si>
  <si>
    <t>Subtotal (A)</t>
  </si>
  <si>
    <t>This page shows the payment points for each item,  using the total price for the matching line item from the  Deliverables worksheet multiplied by the payment percentages below.</t>
  </si>
  <si>
    <t>Additional Labor Price</t>
  </si>
  <si>
    <t>D.</t>
  </si>
  <si>
    <t>Description (include any quantities in description)</t>
  </si>
  <si>
    <t>Knowledge Management System (KMS - see  Appendix 3, Section 4.2.2, item 1)</t>
  </si>
  <si>
    <t xml:space="preserve">Automated Toolchain (see -Appendix 3, Section 4.2.3, item 4) </t>
  </si>
  <si>
    <t>Procurement Data Conversion (as defined in Appendix 8) Subtotal</t>
  </si>
  <si>
    <t>* This is a fully loaded contract rate. Rates shall be fully loaded, all-inclusive, i.e., include all direct and indirect costs and profits for the Contractor to perform under the Contract.</t>
  </si>
  <si>
    <t>A</t>
  </si>
  <si>
    <t>B</t>
  </si>
  <si>
    <t>C</t>
  </si>
  <si>
    <t>D</t>
  </si>
  <si>
    <t>E</t>
  </si>
  <si>
    <t>F</t>
  </si>
  <si>
    <t>Deliverable</t>
  </si>
  <si>
    <t>Milestone at Completion ==&gt;</t>
  </si>
  <si>
    <t>Rate Sheet</t>
  </si>
  <si>
    <r>
      <t>Enter all Software and Hardware for all environments.  By responding to this RFP and accepting a Contract award, an Offeror specifically agrees that, for any software or hardware or tools that it proposes for use by the State in response to this RFP, the State has the right to purchase from another source, instead of from the selected Offeror.
Organize pricing by environment (see list of environments i</t>
    </r>
    <r>
      <rPr>
        <sz val="11"/>
        <rFont val="Calibri"/>
        <family val="2"/>
        <scheme val="minor"/>
      </rPr>
      <t>n Appendix 1 Section 2.6 Architecture &amp; System Environments.</t>
    </r>
    <r>
      <rPr>
        <sz val="11"/>
        <color theme="1"/>
        <rFont val="Calibri"/>
        <family val="2"/>
        <scheme val="minor"/>
      </rPr>
      <t xml:space="preserve"> Indicate whether the post-training environment is the sandbox environment.
Ensure a clear mapping to the pricing described on the Rate Sheet clarifying with comments if necessary. </t>
    </r>
    <r>
      <rPr>
        <sz val="11"/>
        <color rgb="FFFF0000"/>
        <rFont val="Calibri"/>
        <family val="2"/>
        <scheme val="minor"/>
      </rPr>
      <t/>
    </r>
  </si>
  <si>
    <t>Deliverable Number</t>
  </si>
  <si>
    <t>Ongoing Operations and Maintenance of System including Warranty Period</t>
  </si>
  <si>
    <t>Data Conversion and Migration Plan</t>
  </si>
  <si>
    <t>Software Development Plan / High Level Roadmap</t>
  </si>
  <si>
    <t>Training Materials</t>
  </si>
  <si>
    <t>Perform all end-user training (as defined in Appendix 4 Section 3, Table 1 and Section 1.6, item 5) (Optional) *</t>
  </si>
  <si>
    <t>Line Number</t>
  </si>
  <si>
    <t>Subtotal (B)</t>
  </si>
  <si>
    <r>
      <rPr>
        <b/>
        <sz val="11"/>
        <color theme="1"/>
        <rFont val="Arial Narrow"/>
        <family val="2"/>
      </rPr>
      <t>Enterprise Licensing Differential (Option)</t>
    </r>
    <r>
      <rPr>
        <sz val="11"/>
        <color theme="1"/>
        <rFont val="Arial Narrow"/>
        <family val="2"/>
      </rPr>
      <t xml:space="preserve"> In the event that the quantities for Task Order 1 DIWS 2 are not sufficient to place the State in an enterprise licensing model,  indicate the per-license cost to achieve enteprise licensing status for DIWS 2 once the enterprise licensing quantity has collectivelly, for the entire RFP,  reached the enterprise license volume listed on the Rate Sheet.   [Not included in subtotal for Total Evaluated Price]</t>
    </r>
  </si>
  <si>
    <r>
      <rPr>
        <b/>
        <sz val="11"/>
        <color theme="1"/>
        <rFont val="Arial Narrow"/>
        <family val="2"/>
      </rPr>
      <t xml:space="preserve">Incremental Cost for naming proposed ECMS product as State standard </t>
    </r>
    <r>
      <rPr>
        <sz val="11"/>
        <color theme="1"/>
        <rFont val="Arial Narrow"/>
        <family val="2"/>
      </rPr>
      <t xml:space="preserve"> (Option) See RFP section 3.4.5.1.D.9  [Not included in subtotal for Total Evaluated Price]</t>
    </r>
  </si>
  <si>
    <t>&lt;&lt;insert lines as necessary&gt;&gt;</t>
  </si>
  <si>
    <t>Subtotal (C)</t>
  </si>
  <si>
    <t>Subtotal (D)</t>
  </si>
  <si>
    <t>Assume a one-time purchase with annual fees</t>
  </si>
  <si>
    <t>TP = PPB+(MP x 10yr)</t>
  </si>
  <si>
    <t>One time charge if purchased during base term</t>
  </si>
  <si>
    <t>One time charge (during base term)</t>
  </si>
  <si>
    <t>TP = (PPBx5)+(MP x 10yr)</t>
  </si>
  <si>
    <t>Total Recurring Charges Price</t>
  </si>
  <si>
    <t xml:space="preserve">Annual Maintenance  </t>
  </si>
  <si>
    <t>Total price per unit [proposed one time price + (maint price x 10 Yrs)]</t>
  </si>
  <si>
    <t>Total price per unit [proposed price + (maint price x 10 Yrs)]</t>
  </si>
  <si>
    <t>Total Hardware Proposed Price</t>
  </si>
  <si>
    <t>Total Software Proposed Price</t>
  </si>
  <si>
    <t>Alternative Software Total</t>
  </si>
  <si>
    <t>Provide alternative software pricing in alignment with RFP Section 3.4.5.1.D.   Not included as part of Total Evaluated Price</t>
  </si>
  <si>
    <t>G</t>
  </si>
  <si>
    <t>Not included in Total Evaluated Price</t>
  </si>
  <si>
    <r>
      <t xml:space="preserve">Tools </t>
    </r>
    <r>
      <rPr>
        <b/>
        <sz val="10"/>
        <rFont val="Arial Narrow"/>
        <family val="2"/>
      </rPr>
      <t>(Option)</t>
    </r>
  </si>
  <si>
    <t>Total price per unit [proposed one time charge + (maintenance price x 1 year)]</t>
  </si>
  <si>
    <r>
      <rPr>
        <b/>
        <sz val="10"/>
        <rFont val="Arial"/>
        <family val="2"/>
      </rPr>
      <t xml:space="preserve">INSTRUCTIONS: </t>
    </r>
    <r>
      <rPr>
        <sz val="10"/>
        <rFont val="Arial"/>
        <family val="2"/>
      </rPr>
      <t xml:space="preserve">For each Deliverable enter the price, the expected delivery date, and the number of hours to be contributed by each summary labor group.
</t>
    </r>
    <r>
      <rPr>
        <sz val="10"/>
        <color theme="1"/>
        <rFont val="Arial"/>
        <family val="2"/>
      </rPr>
      <t>Retainage applies to lines 14  through 23.</t>
    </r>
    <r>
      <rPr>
        <sz val="10"/>
        <rFont val="Arial"/>
        <family val="2"/>
      </rPr>
      <t xml:space="preserve">
Lines 14 through line 23 have an associated payment schedule as shown on the SDLC Pricing tab.
</t>
    </r>
  </si>
  <si>
    <t>Instructions on Completing the  Recurring Charges worksheet</t>
  </si>
  <si>
    <t>Total Monthly Services</t>
  </si>
  <si>
    <t>Task Order 1  Recurring Charges</t>
  </si>
  <si>
    <t>Provide hardware pricing in accordance with the Amazon Web Services hardware pricing model, in alignment with RFP Section 3.4.5.1.   If migration hardware is required (i.e., not a service offered by the Contractor), clearly label migration environments in the table below.</t>
  </si>
  <si>
    <t>Enter the Recurring Price for these activities.    
Operations and Maintenance charges commence after the completion of the Warranty Period as defined in the Task Order.
Enter the Expected Start Date, the number of months for the Base 5 Years and Optional Contract Years, and the Monthly Price for the six cells in Line 1.</t>
  </si>
  <si>
    <t>Instructions</t>
  </si>
  <si>
    <t>Help Tools</t>
  </si>
  <si>
    <t>Training Tools</t>
  </si>
  <si>
    <t>Migration Tools</t>
  </si>
  <si>
    <t>System Documentation Tools</t>
  </si>
  <si>
    <t>Change Management Tools</t>
  </si>
  <si>
    <t>Test Tools</t>
  </si>
  <si>
    <t>Project Management Tools</t>
  </si>
  <si>
    <t>Configuration Mgmt Tools</t>
  </si>
  <si>
    <t>Documentation Mgmt Tools</t>
  </si>
  <si>
    <t>G10</t>
  </si>
  <si>
    <t>G11</t>
  </si>
  <si>
    <t>G12</t>
  </si>
  <si>
    <t>G13</t>
  </si>
  <si>
    <t>G09</t>
  </si>
  <si>
    <t>G01</t>
  </si>
  <si>
    <t>G02</t>
  </si>
  <si>
    <t>G03</t>
  </si>
  <si>
    <t>G04</t>
  </si>
  <si>
    <t>G05</t>
  </si>
  <si>
    <t>G06</t>
  </si>
  <si>
    <t>G07</t>
  </si>
  <si>
    <t>G08</t>
  </si>
  <si>
    <t>G14</t>
  </si>
  <si>
    <t>G15</t>
  </si>
  <si>
    <t>G16</t>
  </si>
  <si>
    <t>F01</t>
  </si>
  <si>
    <t>F02</t>
  </si>
  <si>
    <t>F03</t>
  </si>
  <si>
    <t>F04</t>
  </si>
  <si>
    <t>F05</t>
  </si>
  <si>
    <t>F06</t>
  </si>
  <si>
    <t>F07</t>
  </si>
  <si>
    <t>F08</t>
  </si>
  <si>
    <t>F09</t>
  </si>
  <si>
    <t>F10</t>
  </si>
  <si>
    <t>F11</t>
  </si>
  <si>
    <t>F12</t>
  </si>
  <si>
    <t>F13</t>
  </si>
  <si>
    <t>G17</t>
  </si>
  <si>
    <t>E01</t>
  </si>
  <si>
    <t>E02</t>
  </si>
  <si>
    <t>E03</t>
  </si>
  <si>
    <t>E04</t>
  </si>
  <si>
    <t>E05</t>
  </si>
  <si>
    <t>E06</t>
  </si>
  <si>
    <t>E07</t>
  </si>
  <si>
    <t>E08</t>
  </si>
  <si>
    <t>E09</t>
  </si>
  <si>
    <t>E10</t>
  </si>
  <si>
    <t>E11</t>
  </si>
  <si>
    <t>E12</t>
  </si>
  <si>
    <t>E13</t>
  </si>
  <si>
    <t>E14</t>
  </si>
  <si>
    <t>E15</t>
  </si>
  <si>
    <t>E16</t>
  </si>
  <si>
    <t>E17</t>
  </si>
  <si>
    <t>E18</t>
  </si>
  <si>
    <t>E19</t>
  </si>
  <si>
    <t>E20</t>
  </si>
  <si>
    <t>E21</t>
  </si>
  <si>
    <t>E22</t>
  </si>
  <si>
    <t>E23</t>
  </si>
  <si>
    <t>E24</t>
  </si>
  <si>
    <t>E25</t>
  </si>
  <si>
    <t>E26</t>
  </si>
  <si>
    <t>E27</t>
  </si>
  <si>
    <t>G18</t>
  </si>
  <si>
    <t>E28</t>
  </si>
  <si>
    <t>C03</t>
  </si>
  <si>
    <t>C02</t>
  </si>
  <si>
    <t>C01</t>
  </si>
  <si>
    <t>B05</t>
  </si>
  <si>
    <t>B04</t>
  </si>
  <si>
    <t>B03</t>
  </si>
  <si>
    <t>B02</t>
  </si>
  <si>
    <t>B01</t>
  </si>
  <si>
    <t>A01</t>
  </si>
  <si>
    <t>A02</t>
  </si>
  <si>
    <t>A03</t>
  </si>
  <si>
    <t>A04</t>
  </si>
  <si>
    <t>A05</t>
  </si>
  <si>
    <t>A06</t>
  </si>
  <si>
    <t>One time charge if purchased during years 6-10 (option years)</t>
  </si>
  <si>
    <t>One time charge for years 6-10 (option years)</t>
  </si>
  <si>
    <t>One time charge (if acquired during transition-out period)+C115</t>
  </si>
  <si>
    <t xml:space="preserve">4. Enter values in the green shaded cells only.  Do not change any other cells.  The other cells will automatically calculate based on the values you enter.  </t>
  </si>
  <si>
    <t>5. For any item that does not have separate charge indicate $0.00.</t>
  </si>
  <si>
    <t>2. For deliverable 18.a and 18.b, see  Attachment W, Task Order 1 (DIWS 2) Appendix 8, Section 2.7 Current Data Model and Content Volumes.</t>
  </si>
  <si>
    <t>1. See RFP Attachment W, Task Order 1 (DIWS 2) Section  3.12 Invoicing.</t>
  </si>
  <si>
    <t>1. See RFP Attachment W, Task Order 1 (DIWS 2) Section 3.8 Service Level Agreement (SLA) and Appendix 3 System Support.</t>
  </si>
  <si>
    <t>This price sheet includes defining labor rates for additional, unforeseen work and creating a budget projection for a predetermined estimate of work as part of the Proposal, equal to 5000 hours per each year of the Contract.</t>
  </si>
  <si>
    <r>
      <t xml:space="preserve">4.  Enter the Monthly Price (six cells on Line 1) for O&amp;M activities starting </t>
    </r>
    <r>
      <rPr>
        <i/>
        <u/>
        <sz val="11"/>
        <rFont val="Calibri"/>
        <family val="2"/>
        <scheme val="minor"/>
      </rPr>
      <t>after</t>
    </r>
    <r>
      <rPr>
        <sz val="11"/>
        <rFont val="Calibri"/>
        <family val="2"/>
        <scheme val="minor"/>
      </rPr>
      <t xml:space="preserve"> the completion of the Warranty Period. See RFP Attachment W, Task Order 1 (DIWS 2) Section 3.3.8 Warranty Period and Appendix 3 System Support.</t>
    </r>
  </si>
  <si>
    <r>
      <t xml:space="preserve">3.  Enter the Expected Start Date, the number of months for the Base 5 Years and Optional Contract Years.  The number of months for the Base 5 Years should be consistent with O&amp;M activities starting </t>
    </r>
    <r>
      <rPr>
        <i/>
        <u/>
        <sz val="11"/>
        <color theme="1"/>
        <rFont val="Calibri"/>
        <family val="2"/>
        <scheme val="minor"/>
      </rPr>
      <t>after</t>
    </r>
    <r>
      <rPr>
        <sz val="11"/>
        <color theme="1"/>
        <rFont val="Calibri"/>
        <family val="2"/>
        <scheme val="minor"/>
      </rPr>
      <t xml:space="preserve"> the completion of the Warranty Period. See RFP Attachment W, Task Order 1 (DIWS 2) Section 3.3.8 Warranty Period and Appendix 3 System Support.</t>
    </r>
  </si>
  <si>
    <r>
      <t xml:space="preserve">Instructions:  Offerors supply a rate sheet of all items priced under this RFP, including any tiered pricing.  Pricing shall be furnished for base period (Contract years 1-5) and then annual pricing for the option periods (Contract years 6-10).  Include, and label as such, any items Offeror proposes that are not required for the DIWS 2 solution but may be of interest to the State.    </t>
    </r>
    <r>
      <rPr>
        <b/>
        <sz val="11"/>
        <color theme="1"/>
        <rFont val="Calibri"/>
        <family val="2"/>
        <scheme val="minor"/>
      </rPr>
      <t>Note:</t>
    </r>
    <r>
      <rPr>
        <sz val="11"/>
        <color theme="1"/>
        <rFont val="Calibri"/>
        <family val="2"/>
        <scheme val="minor"/>
      </rPr>
      <t xml:space="preserve"> All pricing on HWSW tab must clearly map to rates offered on this rate sheet.  
Offeror shall offer tiered pricing for software and services offered, along with quantities, including any tiered service level offerings/SLAs.  All quantities for tiered and enterprise licensing represent the collective quantities purchased by the State under this RFP across all Task Orders.  Offerors shall furnish an enterprise licensing value and the cumulative number of licenses/users that the State must achieve for enterprise licensing to be in effect.
Include pricing for SaaS options, if Offeror offers SaaS.  Include pricing for Offeror-hosted services, if such is available from the Offeror, to include the items listed in Appendix 5 Section 6.1 Architecture, Bill of Materials (if State's responsibilities when Offeror furnishes hosting are different than specified in such section, Offeror to describe these responsibilities in its Technical Proposal response).    
By responding to this RFP and accepting a Contract award, an Offeror specifically agrees that for any software that it proposes for use by the State in response to this RFP, the State will have the right to purchase from another source, instead of from the selected Offeror.</t>
    </r>
  </si>
  <si>
    <t xml:space="preserve">1. Provide pricing for the production environment. Record any charges for the non-production environments (development, test, training, sandbox, post-training, and migration environments) for each environment.  If hardware is to be shared across multiple environments (e.g., a load balancer), this hardware may be assigned to a "Common" environment and should be clearly identified and described as such. </t>
  </si>
  <si>
    <t xml:space="preserve">3. Column P in HWSW tab should be calculated both for the initial five years and the optional five years.
</t>
  </si>
  <si>
    <t>4. Enter the type of tool in the first column of the HWSW tab Tools section.  Additionally, include the appendix and section number after the type of tool.  This increases the likelihood the information is interpreted correctly.</t>
  </si>
  <si>
    <t xml:space="preserve">5. Specifically list all environments, including the number of environments (e.g., 2 development environments, 1 sandbox environment, 2 test environments, 16 migration environments).
</t>
  </si>
  <si>
    <r>
      <t xml:space="preserve">1. Provide pricing for the production environment. </t>
    </r>
    <r>
      <rPr>
        <sz val="11"/>
        <rFont val="Calibri"/>
        <family val="2"/>
        <scheme val="minor"/>
      </rPr>
      <t xml:space="preserve">Record any charges for the non-production environments (development, test, all training, and migration environments) for </t>
    </r>
    <r>
      <rPr>
        <sz val="11"/>
        <color theme="1"/>
        <rFont val="Calibri"/>
        <family val="2"/>
        <scheme val="minor"/>
      </rPr>
      <t xml:space="preserve">each environment.  If a separate post-training environment is required for students performing post-training activities, include this on the Price List (per Appendix 4, Section 1.1).  For additional details on the environments, see Appendix 1 Section 2.6 Architecture &amp; System Environments and, Appendix 4 Section 1.1 Objective Item 2.  </t>
    </r>
  </si>
  <si>
    <t xml:space="preserve">6. All infrastructure software and hardware listed in the Appendix 18 Bill of Material should also appear on in the software and hardware tables.  See Appendix 5 Section 1 Architecture and Appendix 18 Bill of Material.
</t>
  </si>
  <si>
    <t xml:space="preserve">7. Identify the processors, memory, storage, network, OS, database, load balancers, and other key parameters for each environment.  Where this information is clearly identified in Appendix 18 Bill of Material, the line number in Appendix 18 Bill of Material may be referenced.
</t>
  </si>
  <si>
    <r>
      <t>a. non optional: Functionality</t>
    </r>
    <r>
      <rPr>
        <b/>
        <u/>
        <sz val="8"/>
        <color rgb="FF000000"/>
        <rFont val="Calibri"/>
        <family val="2"/>
        <scheme val="minor"/>
      </rPr>
      <t xml:space="preserve"> (Excluding Section 2.7)</t>
    </r>
  </si>
  <si>
    <r>
      <t xml:space="preserve">b. optional: Content Migration, Verification,  Synchronization (Appendix 8 Section </t>
    </r>
    <r>
      <rPr>
        <b/>
        <u/>
        <sz val="8"/>
        <color rgb="FF000000"/>
        <rFont val="Calibri"/>
        <family val="2"/>
        <scheme val="minor"/>
      </rPr>
      <t>2.7)</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</si>
</sst>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409]mmmm\ d\,\ yyyy;@"/>
  </numFmts>
  <fonts count="52" x14ac:knownFonts="1">
    <font>
      <sz val="11"/>
      <color theme="1"/>
      <name val="Calibri"/>
      <family val="2"/>
      <scheme val="minor"/>
    </font>
    <font>
      <sz val="11"/>
      <color theme="1"/>
      <name val="Calibri"/>
      <family val="2"/>
      <scheme val="minor"/>
    </font>
    <font>
      <sz val="10"/>
      <name val="Arial"/>
      <family val="2"/>
    </font>
    <font>
      <b/>
      <sz val="18"/>
      <name val="Arial"/>
      <family val="2"/>
    </font>
    <font>
      <sz val="10"/>
      <name val="Arial"/>
      <family val="2"/>
    </font>
    <font>
      <sz val="8"/>
      <name val="Arial"/>
      <family val="2"/>
    </font>
    <font>
      <sz val="10"/>
      <name val="Times New Roman"/>
      <family val="1"/>
    </font>
    <font>
      <b/>
      <sz val="8"/>
      <name val="Times New Roman"/>
      <family val="1"/>
    </font>
    <font>
      <b/>
      <sz val="8"/>
      <name val="Arial"/>
      <family val="2"/>
    </font>
    <font>
      <sz val="11"/>
      <color theme="1"/>
      <name val="Arial Narrow"/>
      <family val="2"/>
    </font>
    <font>
      <b/>
      <sz val="14"/>
      <name val="Arial Narrow"/>
      <family val="2"/>
    </font>
    <font>
      <b/>
      <sz val="11"/>
      <color theme="1"/>
      <name val="Calibri"/>
      <family val="2"/>
      <scheme val="minor"/>
    </font>
    <font>
      <sz val="10"/>
      <color theme="1"/>
      <name val="Times New Roman"/>
      <family val="1"/>
    </font>
    <font>
      <sz val="12"/>
      <color theme="1"/>
      <name val="Times New Roman"/>
      <family val="1"/>
    </font>
    <font>
      <b/>
      <sz val="11"/>
      <color theme="1"/>
      <name val="Arial Narrow"/>
      <family val="2"/>
    </font>
    <font>
      <b/>
      <i/>
      <sz val="11"/>
      <color theme="1"/>
      <name val="Calibri"/>
      <family val="2"/>
      <scheme val="minor"/>
    </font>
    <font>
      <b/>
      <sz val="14"/>
      <color theme="1"/>
      <name val="Calibri"/>
      <family val="2"/>
      <scheme val="minor"/>
    </font>
    <font>
      <b/>
      <sz val="8"/>
      <name val="Arial Narrow"/>
      <family val="2"/>
    </font>
    <font>
      <sz val="9"/>
      <name val="Arial Narrow"/>
      <family val="2"/>
    </font>
    <font>
      <b/>
      <sz val="9"/>
      <name val="Arial Narrow"/>
      <family val="2"/>
    </font>
    <font>
      <b/>
      <sz val="9"/>
      <color theme="1"/>
      <name val="Arial Narrow"/>
      <family val="2"/>
    </font>
    <font>
      <i/>
      <sz val="9"/>
      <name val="Arial Narrow"/>
      <family val="2"/>
    </font>
    <font>
      <sz val="9"/>
      <color theme="1"/>
      <name val="Arial Narrow"/>
      <family val="2"/>
    </font>
    <font>
      <sz val="8"/>
      <color theme="1"/>
      <name val="Calibri"/>
      <family val="2"/>
      <scheme val="minor"/>
    </font>
    <font>
      <sz val="8"/>
      <color rgb="FF000000"/>
      <name val="Calibri"/>
      <family val="2"/>
      <scheme val="minor"/>
    </font>
    <font>
      <sz val="8"/>
      <color theme="1"/>
      <name val="Arial"/>
      <family val="2"/>
    </font>
    <font>
      <sz val="10"/>
      <color rgb="FF000000"/>
      <name val="Segoe UI"/>
      <family val="2"/>
    </font>
    <font>
      <b/>
      <sz val="8"/>
      <color theme="1"/>
      <name val="Calibri"/>
      <family val="2"/>
      <scheme val="minor"/>
    </font>
    <font>
      <sz val="11"/>
      <color theme="0"/>
      <name val="Arial Narrow"/>
      <family val="2"/>
    </font>
    <font>
      <sz val="11"/>
      <color rgb="FFFF0000"/>
      <name val="Calibri"/>
      <family val="2"/>
      <scheme val="minor"/>
    </font>
    <font>
      <sz val="8"/>
      <color rgb="FFFF0000"/>
      <name val="Calibri"/>
      <family val="2"/>
      <scheme val="minor"/>
    </font>
    <font>
      <b/>
      <sz val="10"/>
      <name val="Arial"/>
      <family val="2"/>
    </font>
    <font>
      <sz val="8"/>
      <name val="Arial Narrow"/>
      <family val="2"/>
    </font>
    <font>
      <b/>
      <sz val="11"/>
      <color rgb="FFFF0000"/>
      <name val="Calibri"/>
      <family val="2"/>
      <scheme val="minor"/>
    </font>
    <font>
      <b/>
      <sz val="8"/>
      <name val="Calibri"/>
      <family val="2"/>
      <scheme val="minor"/>
    </font>
    <font>
      <b/>
      <sz val="11"/>
      <name val="Calibri"/>
      <family val="2"/>
      <scheme val="minor"/>
    </font>
    <font>
      <sz val="11"/>
      <name val="Calibri"/>
      <family val="2"/>
      <scheme val="minor"/>
    </font>
    <font>
      <sz val="11"/>
      <color rgb="FFFF0000"/>
      <name val="Arial Narrow"/>
      <family val="2"/>
    </font>
    <font>
      <b/>
      <sz val="8"/>
      <color theme="1"/>
      <name val="Arial"/>
      <family val="2"/>
    </font>
    <font>
      <sz val="10"/>
      <color theme="1"/>
      <name val="Arial"/>
      <family val="2"/>
    </font>
    <font>
      <i/>
      <sz val="11"/>
      <color theme="1"/>
      <name val="Calibri"/>
      <family val="2"/>
      <scheme val="minor"/>
    </font>
    <font>
      <i/>
      <sz val="11"/>
      <color theme="1"/>
      <name val="Arial Narrow"/>
      <family val="2"/>
    </font>
    <font>
      <sz val="11"/>
      <name val="Arial Narrow"/>
      <family val="2"/>
    </font>
    <font>
      <b/>
      <sz val="10"/>
      <name val="Arial Narrow"/>
      <family val="2"/>
    </font>
    <font>
      <sz val="10"/>
      <color rgb="FFFF0000"/>
      <name val="Arial"/>
      <family val="2"/>
    </font>
    <font>
      <sz val="10"/>
      <color rgb="FF222222"/>
      <name val="Arial"/>
      <family val="2"/>
    </font>
    <font>
      <sz val="10"/>
      <color theme="1"/>
      <name val="Calibri"/>
      <family val="2"/>
      <scheme val="minor"/>
    </font>
    <font>
      <sz val="10"/>
      <color theme="1"/>
      <name val="Arial Narrow"/>
      <family val="2"/>
    </font>
    <font>
      <i/>
      <u/>
      <sz val="11"/>
      <name val="Calibri"/>
      <family val="2"/>
      <scheme val="minor"/>
    </font>
    <font>
      <i/>
      <u/>
      <sz val="11"/>
      <color theme="1"/>
      <name val="Calibri"/>
      <family val="2"/>
      <scheme val="minor"/>
    </font>
    <font>
      <sz val="14"/>
      <color theme="1"/>
      <name val="Calibri"/>
      <family val="2"/>
      <scheme val="minor"/>
    </font>
    <font>
      <b/>
      <u/>
      <sz val="8"/>
      <color rgb="FF000000"/>
      <name val="Calibri"/>
      <family val="2"/>
      <scheme val="minor"/>
    </font>
  </fonts>
  <fills count="1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B0F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99FF99"/>
        <bgColor indexed="64"/>
      </patternFill>
    </fill>
    <fill>
      <patternFill patternType="darkUp"/>
    </fill>
  </fills>
  <borders count="55">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thin">
        <color indexed="64"/>
      </left>
      <right/>
      <top/>
      <bottom/>
      <diagonal/>
    </border>
    <border>
      <left style="thick">
        <color indexed="64"/>
      </left>
      <right/>
      <top style="thick">
        <color indexed="64"/>
      </top>
      <bottom style="thick">
        <color indexed="64"/>
      </bottom>
      <diagonal/>
    </border>
    <border>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9" fontId="4" fillId="0" borderId="0" applyFont="0" applyFill="0" applyBorder="0" applyAlignment="0" applyProtection="0"/>
    <xf numFmtId="44" fontId="1" fillId="0" borderId="0" applyFont="0" applyFill="0" applyBorder="0" applyAlignment="0" applyProtection="0"/>
  </cellStyleXfs>
  <cellXfs count="439">
    <xf numFmtId="0" fontId="0" fillId="0" borderId="0" xfId="0"/>
    <xf numFmtId="0" fontId="3" fillId="0" borderId="0" xfId="3" applyFont="1"/>
    <xf numFmtId="0" fontId="2" fillId="0" borderId="0" xfId="3" applyFont="1"/>
    <xf numFmtId="0" fontId="4" fillId="0" borderId="0" xfId="3" applyFont="1" applyAlignment="1">
      <alignment wrapText="1"/>
    </xf>
    <xf numFmtId="0" fontId="4" fillId="0" borderId="0" xfId="3" applyFont="1"/>
    <xf numFmtId="0" fontId="5" fillId="0" borderId="0" xfId="3" applyFont="1"/>
    <xf numFmtId="0" fontId="6" fillId="0" borderId="0" xfId="3" applyFont="1"/>
    <xf numFmtId="0" fontId="8" fillId="2" borderId="2" xfId="3" applyFont="1" applyFill="1" applyBorder="1" applyAlignment="1">
      <alignment horizontal="center" wrapText="1"/>
    </xf>
    <xf numFmtId="0" fontId="4" fillId="0" borderId="0" xfId="3" applyFont="1" applyFill="1" applyBorder="1" applyAlignment="1" applyProtection="1">
      <alignment horizontal="center" vertical="center"/>
      <protection locked="0"/>
    </xf>
    <xf numFmtId="0" fontId="5" fillId="0" borderId="0" xfId="3" applyFont="1" applyBorder="1" applyAlignment="1" applyProtection="1">
      <alignment wrapText="1"/>
      <protection locked="0"/>
    </xf>
    <xf numFmtId="164" fontId="5" fillId="0" borderId="0" xfId="3" applyNumberFormat="1" applyFont="1" applyFill="1" applyBorder="1" applyAlignment="1" applyProtection="1">
      <alignment horizontal="center"/>
      <protection locked="0"/>
    </xf>
    <xf numFmtId="0" fontId="4" fillId="0" borderId="5" xfId="3" applyFont="1" applyBorder="1" applyProtection="1">
      <protection locked="0"/>
    </xf>
    <xf numFmtId="0" fontId="4" fillId="0" borderId="0" xfId="3" applyFont="1" applyFill="1" applyBorder="1" applyProtection="1">
      <protection locked="0"/>
    </xf>
    <xf numFmtId="0" fontId="5" fillId="0" borderId="0" xfId="3" applyFont="1" applyFill="1" applyBorder="1" applyAlignment="1" applyProtection="1">
      <alignment wrapText="1"/>
      <protection locked="0"/>
    </xf>
    <xf numFmtId="0" fontId="5" fillId="0" borderId="0" xfId="3" applyFont="1" applyFill="1" applyBorder="1" applyProtection="1">
      <protection locked="0"/>
    </xf>
    <xf numFmtId="164" fontId="5" fillId="0" borderId="0" xfId="3" applyNumberFormat="1" applyFont="1" applyFill="1" applyBorder="1" applyProtection="1">
      <protection locked="0"/>
    </xf>
    <xf numFmtId="164" fontId="5" fillId="0" borderId="0" xfId="3" applyNumberFormat="1" applyFont="1" applyFill="1" applyBorder="1" applyAlignment="1" applyProtection="1">
      <alignment wrapText="1"/>
      <protection locked="0"/>
    </xf>
    <xf numFmtId="0" fontId="4" fillId="0" borderId="5" xfId="3" applyFont="1" applyFill="1" applyBorder="1" applyAlignment="1" applyProtection="1">
      <alignment horizontal="center" vertical="center"/>
      <protection locked="0"/>
    </xf>
    <xf numFmtId="0" fontId="5" fillId="0" borderId="0" xfId="3" applyFont="1" applyAlignment="1" applyProtection="1">
      <alignment wrapText="1"/>
      <protection locked="0"/>
    </xf>
    <xf numFmtId="0" fontId="5" fillId="0" borderId="0" xfId="3" applyFont="1" applyProtection="1">
      <protection locked="0"/>
    </xf>
    <xf numFmtId="0" fontId="4" fillId="0" borderId="0" xfId="3" applyFont="1" applyProtection="1">
      <protection locked="0"/>
    </xf>
    <xf numFmtId="0" fontId="4" fillId="0" borderId="7" xfId="3" applyFont="1" applyFill="1" applyBorder="1" applyAlignment="1" applyProtection="1">
      <alignment horizontal="center" vertical="center"/>
      <protection locked="0"/>
    </xf>
    <xf numFmtId="0" fontId="5" fillId="0" borderId="0" xfId="3" applyFont="1" applyFill="1" applyBorder="1" applyAlignment="1" applyProtection="1">
      <alignment horizontal="left" vertical="center" wrapText="1"/>
      <protection locked="0"/>
    </xf>
    <xf numFmtId="9" fontId="0" fillId="0" borderId="0" xfId="2" applyFont="1"/>
    <xf numFmtId="165" fontId="0" fillId="0" borderId="0" xfId="1" applyNumberFormat="1" applyFont="1"/>
    <xf numFmtId="0" fontId="9" fillId="0" borderId="0" xfId="0" applyFont="1"/>
    <xf numFmtId="0" fontId="10" fillId="0" borderId="14" xfId="0" applyFont="1" applyBorder="1" applyAlignment="1">
      <alignment horizontal="center"/>
    </xf>
    <xf numFmtId="0" fontId="9" fillId="0" borderId="15" xfId="0" applyFont="1" applyBorder="1"/>
    <xf numFmtId="0" fontId="9" fillId="0" borderId="15" xfId="0" applyFont="1" applyBorder="1" applyAlignment="1">
      <alignment horizontal="center"/>
    </xf>
    <xf numFmtId="0" fontId="9" fillId="0" borderId="9" xfId="0" applyFont="1" applyBorder="1" applyAlignment="1">
      <alignment horizontal="center"/>
    </xf>
    <xf numFmtId="0" fontId="9" fillId="0" borderId="0" xfId="0" applyFont="1" applyBorder="1"/>
    <xf numFmtId="165" fontId="0" fillId="0" borderId="7" xfId="1" applyNumberFormat="1" applyFont="1" applyBorder="1"/>
    <xf numFmtId="0" fontId="13" fillId="0" borderId="0" xfId="0" applyFont="1" applyAlignment="1">
      <alignment vertical="center"/>
    </xf>
    <xf numFmtId="0" fontId="13" fillId="0" borderId="18" xfId="0" applyFont="1" applyBorder="1" applyAlignment="1">
      <alignment vertical="center"/>
    </xf>
    <xf numFmtId="0" fontId="12" fillId="0" borderId="0" xfId="0" applyFont="1" applyAlignment="1">
      <alignment vertical="center"/>
    </xf>
    <xf numFmtId="0" fontId="12" fillId="0" borderId="18" xfId="0" applyFont="1" applyBorder="1" applyAlignment="1">
      <alignment vertical="center"/>
    </xf>
    <xf numFmtId="0" fontId="9" fillId="0" borderId="0" xfId="0" applyFont="1" applyBorder="1" applyAlignment="1">
      <alignment horizontal="center"/>
    </xf>
    <xf numFmtId="0" fontId="9" fillId="0" borderId="0" xfId="0" applyFont="1" applyFill="1" applyBorder="1"/>
    <xf numFmtId="0" fontId="9" fillId="0" borderId="0" xfId="0" applyFont="1" applyFill="1" applyBorder="1" applyAlignment="1">
      <alignment horizontal="center"/>
    </xf>
    <xf numFmtId="0" fontId="5" fillId="0" borderId="0" xfId="3" applyFont="1" applyFill="1" applyBorder="1" applyAlignment="1" applyProtection="1">
      <alignment vertical="center" wrapText="1"/>
      <protection locked="0"/>
    </xf>
    <xf numFmtId="0" fontId="2" fillId="0" borderId="0" xfId="3" applyFill="1" applyBorder="1" applyAlignment="1" applyProtection="1">
      <alignment vertical="center" wrapText="1"/>
      <protection locked="0"/>
    </xf>
    <xf numFmtId="0" fontId="8" fillId="2" borderId="7" xfId="3" applyFont="1" applyFill="1" applyBorder="1" applyAlignment="1" applyProtection="1">
      <alignment horizontal="center" vertical="top" wrapText="1"/>
      <protection locked="0"/>
    </xf>
    <xf numFmtId="0" fontId="11" fillId="0" borderId="0" xfId="0" applyFont="1"/>
    <xf numFmtId="0" fontId="14" fillId="0" borderId="0" xfId="0" applyFont="1" applyBorder="1" applyAlignment="1">
      <alignment horizontal="center" vertical="center" wrapText="1"/>
    </xf>
    <xf numFmtId="0" fontId="7" fillId="0" borderId="1" xfId="3" applyFont="1" applyFill="1" applyBorder="1" applyAlignment="1">
      <alignment horizontal="center" wrapText="1"/>
    </xf>
    <xf numFmtId="0" fontId="8" fillId="0" borderId="2" xfId="3" applyFont="1" applyFill="1" applyBorder="1" applyAlignment="1">
      <alignment horizontal="center" wrapText="1"/>
    </xf>
    <xf numFmtId="0" fontId="15" fillId="0" borderId="0" xfId="0" applyFont="1"/>
    <xf numFmtId="0" fontId="0" fillId="0" borderId="0" xfId="0" applyAlignment="1">
      <alignment horizontal="left"/>
    </xf>
    <xf numFmtId="0" fontId="16" fillId="0" borderId="0" xfId="0" applyFont="1"/>
    <xf numFmtId="165" fontId="0" fillId="0" borderId="6" xfId="1" applyNumberFormat="1" applyFont="1" applyBorder="1"/>
    <xf numFmtId="165" fontId="0" fillId="0" borderId="3" xfId="1" applyNumberFormat="1" applyFont="1" applyBorder="1" applyAlignment="1">
      <alignment vertical="top" wrapText="1"/>
    </xf>
    <xf numFmtId="43" fontId="9" fillId="0" borderId="0" xfId="1" applyFont="1" applyBorder="1"/>
    <xf numFmtId="0" fontId="8" fillId="2" borderId="10" xfId="3" applyFont="1" applyFill="1" applyBorder="1" applyAlignment="1" applyProtection="1">
      <alignment horizontal="center" vertical="top" wrapText="1"/>
      <protection locked="0"/>
    </xf>
    <xf numFmtId="0" fontId="8" fillId="2" borderId="11" xfId="3" applyFont="1" applyFill="1" applyBorder="1" applyAlignment="1" applyProtection="1">
      <alignment horizontal="center" vertical="top" wrapText="1"/>
      <protection locked="0"/>
    </xf>
    <xf numFmtId="0" fontId="0" fillId="0" borderId="0" xfId="0" applyFont="1"/>
    <xf numFmtId="0" fontId="5" fillId="0" borderId="0" xfId="3" applyFont="1" applyFill="1" applyBorder="1" applyAlignment="1" applyProtection="1">
      <alignment horizontal="left" vertical="center" wrapText="1"/>
      <protection locked="0"/>
    </xf>
    <xf numFmtId="0" fontId="2" fillId="0" borderId="0" xfId="3" applyFill="1" applyBorder="1" applyAlignment="1" applyProtection="1">
      <alignment horizontal="left" vertical="center" wrapText="1"/>
      <protection locked="0"/>
    </xf>
    <xf numFmtId="166" fontId="7" fillId="0" borderId="4" xfId="6" applyNumberFormat="1" applyFont="1" applyFill="1" applyBorder="1" applyAlignment="1" applyProtection="1">
      <alignment horizontal="center" wrapText="1"/>
      <protection locked="0"/>
    </xf>
    <xf numFmtId="166" fontId="6" fillId="0" borderId="0" xfId="6" applyNumberFormat="1" applyFont="1"/>
    <xf numFmtId="166" fontId="6" fillId="0" borderId="3" xfId="6" applyNumberFormat="1" applyFont="1" applyBorder="1"/>
    <xf numFmtId="9" fontId="9" fillId="0" borderId="0" xfId="2" applyFont="1"/>
    <xf numFmtId="165" fontId="9" fillId="0" borderId="0" xfId="1" applyNumberFormat="1" applyFont="1"/>
    <xf numFmtId="0" fontId="2" fillId="0" borderId="0" xfId="3" applyFont="1" applyAlignment="1">
      <alignment horizontal="right"/>
    </xf>
    <xf numFmtId="0" fontId="19" fillId="0" borderId="6" xfId="3" applyFont="1" applyFill="1" applyBorder="1" applyAlignment="1" applyProtection="1">
      <alignment horizontal="center" vertical="center"/>
      <protection locked="0"/>
    </xf>
    <xf numFmtId="0" fontId="19" fillId="2" borderId="7" xfId="3" applyFont="1" applyFill="1" applyBorder="1" applyAlignment="1" applyProtection="1">
      <alignment horizontal="center" vertical="top" wrapText="1"/>
      <protection locked="0"/>
    </xf>
    <xf numFmtId="0" fontId="19" fillId="0" borderId="0" xfId="3" applyFont="1" applyFill="1" applyBorder="1" applyAlignment="1" applyProtection="1">
      <alignment horizontal="center" vertical="top" wrapText="1"/>
      <protection locked="0"/>
    </xf>
    <xf numFmtId="0" fontId="20" fillId="0" borderId="0" xfId="0" applyFont="1"/>
    <xf numFmtId="0" fontId="19" fillId="0" borderId="7" xfId="3" applyFont="1" applyBorder="1" applyAlignment="1" applyProtection="1">
      <alignment vertical="top"/>
      <protection locked="0"/>
    </xf>
    <xf numFmtId="0" fontId="22" fillId="0" borderId="0" xfId="0" applyFont="1"/>
    <xf numFmtId="0" fontId="18" fillId="0" borderId="7" xfId="3" applyFont="1" applyBorder="1" applyProtection="1">
      <protection locked="0"/>
    </xf>
    <xf numFmtId="0" fontId="18" fillId="4" borderId="17" xfId="3" applyFont="1" applyFill="1" applyBorder="1" applyAlignment="1" applyProtection="1">
      <alignment horizontal="left" vertical="center" wrapText="1"/>
      <protection locked="0"/>
    </xf>
    <xf numFmtId="0" fontId="18" fillId="0" borderId="0" xfId="3" applyFont="1" applyFill="1" applyBorder="1" applyAlignment="1" applyProtection="1">
      <alignment horizontal="center"/>
      <protection locked="0"/>
    </xf>
    <xf numFmtId="0" fontId="18" fillId="0" borderId="8" xfId="3" applyFont="1" applyBorder="1" applyProtection="1">
      <protection locked="0"/>
    </xf>
    <xf numFmtId="0" fontId="18" fillId="0" borderId="0" xfId="3" applyFont="1" applyFill="1" applyBorder="1" applyAlignment="1" applyProtection="1">
      <alignment vertical="center" wrapText="1"/>
      <protection locked="0"/>
    </xf>
    <xf numFmtId="43" fontId="18" fillId="0" borderId="7" xfId="1" applyFont="1" applyBorder="1" applyAlignment="1" applyProtection="1">
      <alignment vertical="center" wrapText="1"/>
      <protection locked="0"/>
    </xf>
    <xf numFmtId="0" fontId="18" fillId="0" borderId="0" xfId="3" applyFont="1" applyFill="1" applyBorder="1" applyAlignment="1" applyProtection="1">
      <alignment horizontal="left" vertical="center" wrapText="1"/>
      <protection locked="0"/>
    </xf>
    <xf numFmtId="0" fontId="18" fillId="0" borderId="0" xfId="3" applyFont="1" applyFill="1" applyBorder="1" applyProtection="1">
      <protection locked="0"/>
    </xf>
    <xf numFmtId="43" fontId="18" fillId="0" borderId="0" xfId="1" applyFont="1" applyBorder="1" applyAlignment="1" applyProtection="1">
      <alignment vertical="center" wrapText="1"/>
      <protection locked="0"/>
    </xf>
    <xf numFmtId="43" fontId="18" fillId="0" borderId="7" xfId="1" applyFont="1" applyBorder="1" applyAlignment="1" applyProtection="1">
      <alignment horizontal="center" vertical="center" wrapText="1"/>
      <protection locked="0"/>
    </xf>
    <xf numFmtId="165" fontId="9" fillId="0" borderId="3" xfId="1" applyNumberFormat="1" applyFont="1" applyBorder="1" applyAlignment="1">
      <alignment horizontal="left" vertical="top" wrapText="1"/>
    </xf>
    <xf numFmtId="0" fontId="23" fillId="0" borderId="0" xfId="0" applyFont="1"/>
    <xf numFmtId="0" fontId="24" fillId="0" borderId="7" xfId="0" applyFont="1" applyBorder="1" applyAlignment="1">
      <alignment vertical="center" wrapText="1"/>
    </xf>
    <xf numFmtId="0" fontId="23" fillId="0" borderId="7" xfId="0" applyFont="1" applyBorder="1"/>
    <xf numFmtId="43" fontId="11" fillId="0" borderId="25" xfId="1" applyFont="1" applyBorder="1"/>
    <xf numFmtId="0" fontId="24" fillId="0" borderId="7" xfId="0" applyFont="1" applyFill="1" applyBorder="1" applyAlignment="1">
      <alignment vertical="center" wrapText="1"/>
    </xf>
    <xf numFmtId="0" fontId="13" fillId="0" borderId="0" xfId="0" applyFont="1" applyBorder="1" applyAlignment="1">
      <alignment vertical="center"/>
    </xf>
    <xf numFmtId="0" fontId="26" fillId="0" borderId="0" xfId="0" applyFont="1" applyAlignment="1">
      <alignment vertical="center"/>
    </xf>
    <xf numFmtId="0" fontId="8" fillId="2" borderId="7" xfId="3" applyFont="1" applyFill="1" applyBorder="1" applyAlignment="1" applyProtection="1">
      <alignment vertical="top" wrapText="1"/>
      <protection locked="0"/>
    </xf>
    <xf numFmtId="0" fontId="8" fillId="0" borderId="7" xfId="3" applyFont="1" applyFill="1" applyBorder="1" applyAlignment="1" applyProtection="1">
      <alignment vertical="center"/>
      <protection locked="0"/>
    </xf>
    <xf numFmtId="0" fontId="17" fillId="2" borderId="3" xfId="3" applyFont="1" applyFill="1" applyBorder="1" applyAlignment="1">
      <alignment horizontal="center" wrapText="1"/>
    </xf>
    <xf numFmtId="0" fontId="17" fillId="2" borderId="24" xfId="3" applyFont="1" applyFill="1" applyBorder="1" applyAlignment="1">
      <alignment horizontal="center" wrapText="1"/>
    </xf>
    <xf numFmtId="0" fontId="17" fillId="2" borderId="4" xfId="3" applyFont="1" applyFill="1" applyBorder="1" applyAlignment="1">
      <alignment horizontal="center" wrapText="1"/>
    </xf>
    <xf numFmtId="0" fontId="17" fillId="2" borderId="29" xfId="3" applyFont="1" applyFill="1" applyBorder="1" applyAlignment="1">
      <alignment horizontal="center" wrapText="1"/>
    </xf>
    <xf numFmtId="0" fontId="0" fillId="0" borderId="0" xfId="0" applyAlignment="1">
      <alignment horizontal="center"/>
    </xf>
    <xf numFmtId="9" fontId="9" fillId="6" borderId="0" xfId="2" applyFont="1" applyFill="1"/>
    <xf numFmtId="0" fontId="9" fillId="6" borderId="0" xfId="0" applyFont="1" applyFill="1"/>
    <xf numFmtId="0" fontId="14" fillId="5" borderId="0" xfId="0" applyFont="1" applyFill="1" applyAlignment="1">
      <alignment horizontal="center" wrapText="1"/>
    </xf>
    <xf numFmtId="0" fontId="10" fillId="0" borderId="14" xfId="0" applyFont="1" applyBorder="1" applyAlignment="1">
      <alignment horizontal="center" wrapText="1"/>
    </xf>
    <xf numFmtId="0" fontId="28" fillId="0" borderId="0" xfId="0" applyFont="1" applyFill="1" applyAlignment="1">
      <alignment wrapText="1"/>
    </xf>
    <xf numFmtId="0" fontId="23" fillId="0" borderId="0" xfId="0" applyFont="1" applyBorder="1"/>
    <xf numFmtId="0" fontId="27" fillId="0" borderId="0" xfId="0" applyFont="1" applyBorder="1"/>
    <xf numFmtId="43" fontId="25" fillId="0" borderId="0" xfId="0" applyNumberFormat="1" applyFont="1" applyBorder="1"/>
    <xf numFmtId="0" fontId="0" fillId="0" borderId="0" xfId="0" applyBorder="1"/>
    <xf numFmtId="0" fontId="25" fillId="0" borderId="0" xfId="0" applyFont="1" applyBorder="1" applyAlignment="1">
      <alignment horizontal="center" vertical="center"/>
    </xf>
    <xf numFmtId="0" fontId="8" fillId="0" borderId="14" xfId="3" applyFont="1" applyFill="1" applyBorder="1" applyAlignment="1">
      <alignment horizontal="center" wrapText="1"/>
    </xf>
    <xf numFmtId="0" fontId="8" fillId="0" borderId="15" xfId="3" applyFont="1" applyFill="1" applyBorder="1" applyAlignment="1">
      <alignment horizontal="center" wrapText="1"/>
    </xf>
    <xf numFmtId="0" fontId="8" fillId="0" borderId="9" xfId="3" applyFont="1" applyFill="1" applyBorder="1" applyAlignment="1">
      <alignment horizontal="center" wrapText="1"/>
    </xf>
    <xf numFmtId="44" fontId="25" fillId="0" borderId="12" xfId="6" applyFont="1" applyBorder="1" applyAlignment="1">
      <alignment horizontal="right" vertical="center"/>
    </xf>
    <xf numFmtId="44" fontId="25" fillId="0" borderId="16" xfId="6" applyFont="1" applyBorder="1" applyAlignment="1">
      <alignment horizontal="right" vertical="center"/>
    </xf>
    <xf numFmtId="44" fontId="25" fillId="0" borderId="13" xfId="6" applyFont="1" applyBorder="1" applyAlignment="1">
      <alignment horizontal="right" vertical="center"/>
    </xf>
    <xf numFmtId="0" fontId="8" fillId="0" borderId="30" xfId="3" applyFont="1" applyFill="1" applyBorder="1" applyAlignment="1">
      <alignment horizontal="center" wrapText="1"/>
    </xf>
    <xf numFmtId="0" fontId="8" fillId="0" borderId="8" xfId="3" applyFont="1" applyFill="1" applyBorder="1" applyAlignment="1">
      <alignment horizontal="center" wrapText="1"/>
    </xf>
    <xf numFmtId="0" fontId="8" fillId="0" borderId="31" xfId="3" applyFont="1" applyFill="1" applyBorder="1" applyAlignment="1">
      <alignment horizontal="center" wrapText="1"/>
    </xf>
    <xf numFmtId="0" fontId="25" fillId="0" borderId="7" xfId="0" applyFont="1" applyBorder="1" applyAlignment="1">
      <alignment horizontal="right" vertical="center"/>
    </xf>
    <xf numFmtId="0" fontId="25" fillId="0" borderId="11" xfId="0" applyFont="1" applyBorder="1" applyAlignment="1">
      <alignment horizontal="right" vertical="center"/>
    </xf>
    <xf numFmtId="0" fontId="9" fillId="5" borderId="0" xfId="0" applyFont="1" applyFill="1"/>
    <xf numFmtId="0" fontId="0" fillId="8" borderId="0" xfId="0" applyFill="1"/>
    <xf numFmtId="0" fontId="32" fillId="2" borderId="26" xfId="3" applyFont="1" applyFill="1" applyBorder="1" applyAlignment="1">
      <alignment horizontal="center" wrapText="1"/>
    </xf>
    <xf numFmtId="0" fontId="32" fillId="2" borderId="28" xfId="3" applyFont="1" applyFill="1" applyBorder="1" applyAlignment="1">
      <alignment horizontal="center" wrapText="1"/>
    </xf>
    <xf numFmtId="0" fontId="0" fillId="0" borderId="0" xfId="0" applyAlignment="1">
      <alignment horizontal="left" indent="3"/>
    </xf>
    <xf numFmtId="0" fontId="34" fillId="0" borderId="7" xfId="0" applyFont="1" applyFill="1" applyBorder="1"/>
    <xf numFmtId="0" fontId="16" fillId="0" borderId="0" xfId="0" applyFont="1" applyFill="1"/>
    <xf numFmtId="0" fontId="0" fillId="0" borderId="0" xfId="0" applyFill="1"/>
    <xf numFmtId="44" fontId="0" fillId="0" borderId="7" xfId="6" applyFont="1" applyBorder="1"/>
    <xf numFmtId="0" fontId="0" fillId="0" borderId="0" xfId="0" applyAlignment="1">
      <alignment wrapText="1"/>
    </xf>
    <xf numFmtId="0" fontId="35" fillId="0" borderId="0" xfId="0" applyFont="1"/>
    <xf numFmtId="0" fontId="0" fillId="0" borderId="0" xfId="0" applyFill="1" applyAlignment="1">
      <alignment horizontal="left" indent="3"/>
    </xf>
    <xf numFmtId="44" fontId="0" fillId="0" borderId="7" xfId="6" applyFont="1" applyFill="1" applyBorder="1"/>
    <xf numFmtId="44" fontId="0" fillId="0" borderId="11" xfId="6" applyFont="1" applyBorder="1"/>
    <xf numFmtId="44" fontId="0" fillId="0" borderId="13" xfId="6" applyFont="1" applyBorder="1"/>
    <xf numFmtId="44" fontId="0" fillId="0" borderId="3" xfId="6" applyFont="1" applyBorder="1"/>
    <xf numFmtId="44" fontId="0" fillId="0" borderId="0" xfId="6" applyFont="1" applyBorder="1"/>
    <xf numFmtId="44" fontId="0" fillId="0" borderId="27" xfId="6" applyFont="1" applyBorder="1"/>
    <xf numFmtId="44" fontId="0" fillId="0" borderId="8" xfId="6" applyFont="1" applyBorder="1"/>
    <xf numFmtId="44" fontId="11" fillId="0" borderId="3" xfId="6" applyFont="1" applyBorder="1"/>
    <xf numFmtId="0" fontId="0" fillId="0" borderId="0" xfId="0" applyAlignment="1">
      <alignment horizontal="left" vertical="top"/>
    </xf>
    <xf numFmtId="0" fontId="11" fillId="0" borderId="0" xfId="0" applyFont="1" applyFill="1"/>
    <xf numFmtId="0" fontId="0" fillId="0" borderId="0" xfId="0" applyFill="1" applyAlignment="1">
      <alignment horizontal="left" wrapText="1"/>
    </xf>
    <xf numFmtId="0" fontId="23" fillId="0" borderId="0" xfId="0" applyFont="1" applyFill="1" applyBorder="1"/>
    <xf numFmtId="43" fontId="25" fillId="0" borderId="0" xfId="0" applyNumberFormat="1" applyFont="1" applyFill="1" applyBorder="1"/>
    <xf numFmtId="0" fontId="0" fillId="0" borderId="0" xfId="0" applyFill="1" applyBorder="1"/>
    <xf numFmtId="0" fontId="25" fillId="0" borderId="0" xfId="0" applyFont="1" applyFill="1" applyBorder="1" applyAlignment="1">
      <alignment horizontal="center" vertical="center"/>
    </xf>
    <xf numFmtId="0" fontId="8" fillId="2" borderId="8" xfId="3" applyFont="1" applyFill="1" applyBorder="1" applyAlignment="1" applyProtection="1">
      <alignment vertical="top" wrapText="1"/>
      <protection locked="0"/>
    </xf>
    <xf numFmtId="0" fontId="33" fillId="0" borderId="0" xfId="0" applyFont="1" applyAlignment="1">
      <alignment horizontal="center" vertical="center" wrapText="1"/>
    </xf>
    <xf numFmtId="0" fontId="29" fillId="0" borderId="0" xfId="0" applyFont="1" applyFill="1"/>
    <xf numFmtId="0" fontId="38" fillId="0" borderId="2" xfId="3" applyFont="1" applyFill="1" applyBorder="1" applyAlignment="1">
      <alignment horizontal="center" wrapText="1"/>
    </xf>
    <xf numFmtId="0" fontId="0" fillId="0" borderId="0" xfId="0" applyFill="1" applyAlignment="1">
      <alignment vertical="top" wrapText="1"/>
    </xf>
    <xf numFmtId="0" fontId="0" fillId="0" borderId="0" xfId="0" applyAlignment="1">
      <alignment vertical="top" wrapText="1"/>
    </xf>
    <xf numFmtId="0" fontId="0" fillId="8" borderId="0" xfId="0" applyFill="1" applyAlignment="1">
      <alignment horizontal="left" wrapText="1"/>
    </xf>
    <xf numFmtId="0" fontId="8" fillId="2" borderId="1" xfId="3" applyFont="1" applyFill="1" applyBorder="1" applyAlignment="1" applyProtection="1">
      <alignment horizontal="center" vertical="top" wrapText="1"/>
      <protection locked="0"/>
    </xf>
    <xf numFmtId="0" fontId="0" fillId="0" borderId="0" xfId="0" applyAlignment="1">
      <alignment wrapText="1"/>
    </xf>
    <xf numFmtId="0" fontId="0" fillId="0" borderId="0" xfId="0" applyAlignment="1">
      <alignment horizontal="center" vertical="top" wrapText="1"/>
    </xf>
    <xf numFmtId="0" fontId="29" fillId="0" borderId="0" xfId="0" applyFont="1"/>
    <xf numFmtId="0" fontId="9" fillId="0" borderId="33" xfId="0" applyFont="1" applyBorder="1" applyAlignment="1">
      <alignment horizontal="center"/>
    </xf>
    <xf numFmtId="0" fontId="9" fillId="0" borderId="0" xfId="0" applyFont="1" applyFill="1"/>
    <xf numFmtId="44" fontId="0" fillId="0" borderId="0" xfId="6" applyFont="1" applyFill="1" applyBorder="1"/>
    <xf numFmtId="0" fontId="9" fillId="0" borderId="15" xfId="0" applyFont="1" applyFill="1" applyBorder="1" applyAlignment="1">
      <alignment horizontal="center" wrapText="1"/>
    </xf>
    <xf numFmtId="0" fontId="9" fillId="0" borderId="1" xfId="0" applyFont="1" applyBorder="1" applyAlignment="1">
      <alignment wrapText="1"/>
    </xf>
    <xf numFmtId="0" fontId="9" fillId="0" borderId="10" xfId="0" applyFont="1" applyFill="1" applyBorder="1" applyAlignment="1">
      <alignment horizontal="center" wrapText="1"/>
    </xf>
    <xf numFmtId="0" fontId="9" fillId="0" borderId="7" xfId="0" applyFont="1" applyFill="1" applyBorder="1" applyAlignment="1">
      <alignment wrapText="1"/>
    </xf>
    <xf numFmtId="44" fontId="0" fillId="0" borderId="11" xfId="6" applyFont="1" applyFill="1" applyBorder="1"/>
    <xf numFmtId="0" fontId="9" fillId="0" borderId="1" xfId="0" applyFont="1" applyFill="1" applyBorder="1" applyAlignment="1">
      <alignment wrapText="1"/>
    </xf>
    <xf numFmtId="0" fontId="14" fillId="0" borderId="10" xfId="0" applyFont="1" applyFill="1" applyBorder="1" applyAlignment="1">
      <alignment horizontal="center" wrapText="1"/>
    </xf>
    <xf numFmtId="0" fontId="14" fillId="0" borderId="7" xfId="0" applyFont="1" applyFill="1" applyBorder="1" applyAlignment="1">
      <alignment wrapText="1"/>
    </xf>
    <xf numFmtId="44" fontId="11" fillId="0" borderId="7" xfId="6" applyFont="1" applyFill="1" applyBorder="1"/>
    <xf numFmtId="0" fontId="14" fillId="0" borderId="7" xfId="0" applyFont="1" applyFill="1" applyBorder="1"/>
    <xf numFmtId="44" fontId="11" fillId="0" borderId="11" xfId="6" applyFont="1" applyFill="1" applyBorder="1"/>
    <xf numFmtId="0" fontId="14" fillId="0" borderId="1" xfId="0" applyFont="1" applyFill="1" applyBorder="1" applyAlignment="1">
      <alignment wrapText="1"/>
    </xf>
    <xf numFmtId="0" fontId="14" fillId="0" borderId="0" xfId="0" applyFont="1" applyFill="1"/>
    <xf numFmtId="44" fontId="11" fillId="0" borderId="11" xfId="6" applyFont="1" applyBorder="1"/>
    <xf numFmtId="0" fontId="14" fillId="0" borderId="0" xfId="0" applyFont="1" applyFill="1" applyBorder="1" applyAlignment="1">
      <alignment horizontal="right"/>
    </xf>
    <xf numFmtId="44" fontId="11" fillId="0" borderId="11" xfId="6" applyFont="1" applyFill="1" applyBorder="1" applyAlignment="1">
      <alignment horizontal="right"/>
    </xf>
    <xf numFmtId="0" fontId="9" fillId="0" borderId="1" xfId="0" applyFont="1" applyFill="1" applyBorder="1"/>
    <xf numFmtId="0" fontId="10" fillId="0" borderId="14" xfId="0" applyFont="1" applyBorder="1" applyAlignment="1">
      <alignment horizontal="left"/>
    </xf>
    <xf numFmtId="0" fontId="14" fillId="0" borderId="0" xfId="0" applyFont="1" applyBorder="1" applyAlignment="1">
      <alignment horizontal="right"/>
    </xf>
    <xf numFmtId="44" fontId="25" fillId="9" borderId="32" xfId="6" applyFont="1" applyFill="1" applyBorder="1" applyAlignment="1">
      <alignment horizontal="right" vertical="center"/>
    </xf>
    <xf numFmtId="0" fontId="0" fillId="9" borderId="0" xfId="0" applyFill="1"/>
    <xf numFmtId="0" fontId="9" fillId="0" borderId="10" xfId="0" applyFont="1" applyBorder="1" applyAlignment="1">
      <alignment horizontal="left" wrapText="1"/>
    </xf>
    <xf numFmtId="0" fontId="14" fillId="5" borderId="0" xfId="0" applyFont="1" applyFill="1" applyAlignment="1">
      <alignment horizontal="center" wrapText="1"/>
    </xf>
    <xf numFmtId="0" fontId="23" fillId="0" borderId="7" xfId="0" applyFont="1" applyBorder="1" applyAlignment="1">
      <alignment vertical="center"/>
    </xf>
    <xf numFmtId="0" fontId="8" fillId="2" borderId="7" xfId="3" applyFont="1" applyFill="1" applyBorder="1" applyAlignment="1" applyProtection="1">
      <alignment horizontal="center" vertical="center" wrapText="1"/>
      <protection locked="0"/>
    </xf>
    <xf numFmtId="0" fontId="0" fillId="0" borderId="0" xfId="0" applyAlignment="1">
      <alignment horizontal="center" vertical="center"/>
    </xf>
    <xf numFmtId="0" fontId="17" fillId="2" borderId="7" xfId="3" applyFont="1" applyFill="1" applyBorder="1" applyAlignment="1" applyProtection="1">
      <alignment horizontal="center" vertical="center" wrapText="1"/>
      <protection locked="0"/>
    </xf>
    <xf numFmtId="0" fontId="14" fillId="6" borderId="0" xfId="0" applyFont="1" applyFill="1" applyAlignment="1">
      <alignment horizontal="center" vertical="center"/>
    </xf>
    <xf numFmtId="0" fontId="14" fillId="0" borderId="0" xfId="0" applyFont="1" applyAlignment="1">
      <alignment horizontal="center" vertical="center"/>
    </xf>
    <xf numFmtId="0" fontId="44" fillId="0" borderId="0" xfId="0" applyFont="1" applyFill="1" applyAlignment="1"/>
    <xf numFmtId="0" fontId="0" fillId="0" borderId="0" xfId="0" applyFill="1" applyAlignment="1">
      <alignment horizontal="left"/>
    </xf>
    <xf numFmtId="0" fontId="14" fillId="0" borderId="0" xfId="0" applyFont="1" applyFill="1" applyAlignment="1">
      <alignment horizontal="center" vertical="center" wrapText="1"/>
    </xf>
    <xf numFmtId="0" fontId="23" fillId="8" borderId="3" xfId="0" applyFont="1" applyFill="1" applyBorder="1" applyAlignment="1">
      <alignment horizontal="center" vertical="center"/>
    </xf>
    <xf numFmtId="0" fontId="17" fillId="2" borderId="7" xfId="3" applyFont="1" applyFill="1" applyBorder="1" applyAlignment="1" applyProtection="1">
      <alignment horizontal="center" vertical="top" wrapText="1"/>
      <protection locked="0"/>
    </xf>
    <xf numFmtId="0" fontId="11" fillId="11" borderId="0" xfId="0" applyFont="1" applyFill="1" applyAlignment="1">
      <alignment horizontal="center"/>
    </xf>
    <xf numFmtId="0" fontId="0" fillId="11" borderId="0" xfId="0" applyFill="1"/>
    <xf numFmtId="0" fontId="46" fillId="11" borderId="0" xfId="0" applyFont="1" applyFill="1" applyAlignment="1">
      <alignment horizontal="right"/>
    </xf>
    <xf numFmtId="0" fontId="8" fillId="0" borderId="7" xfId="3" applyFont="1" applyFill="1" applyBorder="1" applyAlignment="1" applyProtection="1">
      <alignment horizontal="center" vertical="center" textRotation="90"/>
      <protection locked="0"/>
    </xf>
    <xf numFmtId="0" fontId="8" fillId="0" borderId="7" xfId="3" applyFont="1" applyFill="1" applyBorder="1" applyAlignment="1" applyProtection="1">
      <alignment horizontal="center" vertical="center" textRotation="90" wrapText="1"/>
      <protection locked="0"/>
    </xf>
    <xf numFmtId="0" fontId="0" fillId="0" borderId="0" xfId="0" applyAlignment="1">
      <alignment horizontal="left"/>
    </xf>
    <xf numFmtId="0" fontId="0" fillId="0" borderId="0" xfId="0" applyFill="1" applyAlignment="1">
      <alignment horizontal="left" wrapText="1"/>
    </xf>
    <xf numFmtId="0" fontId="0" fillId="0" borderId="0" xfId="0" applyAlignment="1">
      <alignment horizontal="left"/>
    </xf>
    <xf numFmtId="0" fontId="13" fillId="0" borderId="0" xfId="0" applyFont="1" applyAlignment="1">
      <alignment vertical="center"/>
    </xf>
    <xf numFmtId="0" fontId="9" fillId="0" borderId="0" xfId="0" applyFont="1" applyBorder="1" applyAlignment="1">
      <alignment horizontal="right"/>
    </xf>
    <xf numFmtId="0" fontId="9" fillId="0" borderId="40" xfId="0" applyFont="1" applyBorder="1" applyAlignment="1">
      <alignment wrapText="1"/>
    </xf>
    <xf numFmtId="0" fontId="9" fillId="0" borderId="41" xfId="0" applyFont="1" applyFill="1" applyBorder="1" applyAlignment="1">
      <alignment horizontal="left" wrapText="1"/>
    </xf>
    <xf numFmtId="0" fontId="9" fillId="0" borderId="42" xfId="0" applyFont="1" applyFill="1" applyBorder="1" applyAlignment="1">
      <alignment horizontal="left" wrapText="1"/>
    </xf>
    <xf numFmtId="0" fontId="9" fillId="0" borderId="43" xfId="0" applyFont="1" applyFill="1" applyBorder="1" applyAlignment="1">
      <alignment horizontal="left" wrapText="1"/>
    </xf>
    <xf numFmtId="0" fontId="9" fillId="0" borderId="5" xfId="0" applyFont="1" applyFill="1" applyBorder="1" applyAlignment="1">
      <alignment wrapText="1"/>
    </xf>
    <xf numFmtId="44" fontId="0" fillId="0" borderId="5" xfId="6" applyFont="1" applyFill="1" applyBorder="1"/>
    <xf numFmtId="44" fontId="11" fillId="0" borderId="44" xfId="6" applyFont="1" applyFill="1" applyBorder="1" applyAlignment="1">
      <alignment horizontal="right"/>
    </xf>
    <xf numFmtId="44" fontId="11" fillId="0" borderId="45" xfId="6" applyFont="1" applyBorder="1"/>
    <xf numFmtId="0" fontId="9" fillId="0" borderId="44" xfId="0" applyFont="1" applyBorder="1" applyAlignment="1">
      <alignment wrapText="1"/>
    </xf>
    <xf numFmtId="0" fontId="9" fillId="0" borderId="37" xfId="0" applyFont="1" applyFill="1" applyBorder="1" applyAlignment="1">
      <alignment horizontal="left" wrapText="1"/>
    </xf>
    <xf numFmtId="0" fontId="9" fillId="0" borderId="38" xfId="0" applyFont="1" applyFill="1" applyBorder="1" applyAlignment="1">
      <alignment horizontal="left" wrapText="1"/>
    </xf>
    <xf numFmtId="0" fontId="9" fillId="0" borderId="39" xfId="0" applyFont="1" applyFill="1" applyBorder="1" applyAlignment="1">
      <alignment horizontal="left" wrapText="1"/>
    </xf>
    <xf numFmtId="0" fontId="9" fillId="0" borderId="8" xfId="0" applyFont="1" applyFill="1" applyBorder="1" applyAlignment="1">
      <alignment wrapText="1"/>
    </xf>
    <xf numFmtId="44" fontId="0" fillId="0" borderId="8" xfId="6" applyFont="1" applyFill="1" applyBorder="1"/>
    <xf numFmtId="44" fontId="11" fillId="0" borderId="40" xfId="6" applyFont="1" applyFill="1" applyBorder="1" applyAlignment="1">
      <alignment horizontal="right"/>
    </xf>
    <xf numFmtId="44" fontId="11" fillId="0" borderId="31" xfId="6" applyFont="1" applyBorder="1"/>
    <xf numFmtId="0" fontId="9" fillId="0" borderId="0" xfId="0" applyFont="1" applyFill="1" applyBorder="1" applyAlignment="1">
      <alignment horizontal="left" wrapText="1"/>
    </xf>
    <xf numFmtId="0" fontId="9" fillId="0" borderId="0" xfId="0" applyFont="1" applyFill="1" applyBorder="1" applyAlignment="1">
      <alignment wrapText="1"/>
    </xf>
    <xf numFmtId="44" fontId="11" fillId="0" borderId="0" xfId="6" applyFont="1" applyFill="1" applyBorder="1" applyAlignment="1">
      <alignment horizontal="right"/>
    </xf>
    <xf numFmtId="44" fontId="11" fillId="0" borderId="0" xfId="6" applyFont="1" applyBorder="1"/>
    <xf numFmtId="0" fontId="9" fillId="0" borderId="0" xfId="0" applyFont="1" applyBorder="1" applyAlignment="1">
      <alignment wrapText="1"/>
    </xf>
    <xf numFmtId="0" fontId="9" fillId="0" borderId="0" xfId="0" applyFont="1" applyAlignment="1">
      <alignment horizontal="right"/>
    </xf>
    <xf numFmtId="44" fontId="0" fillId="9" borderId="7" xfId="6" applyFont="1" applyFill="1" applyBorder="1"/>
    <xf numFmtId="44" fontId="0" fillId="9" borderId="11" xfId="6" applyFont="1" applyFill="1" applyBorder="1"/>
    <xf numFmtId="44" fontId="0" fillId="9" borderId="13" xfId="6" applyFont="1" applyFill="1" applyBorder="1"/>
    <xf numFmtId="0" fontId="9" fillId="12" borderId="15" xfId="0" applyFont="1" applyFill="1" applyBorder="1" applyAlignment="1">
      <alignment horizontal="center"/>
    </xf>
    <xf numFmtId="0" fontId="8" fillId="12" borderId="7" xfId="3" applyFont="1" applyFill="1" applyBorder="1" applyAlignment="1" applyProtection="1">
      <alignment horizontal="center" vertical="top" wrapText="1"/>
      <protection locked="0"/>
    </xf>
    <xf numFmtId="44" fontId="11" fillId="12" borderId="7" xfId="6" applyFont="1" applyFill="1" applyBorder="1"/>
    <xf numFmtId="44" fontId="0" fillId="12" borderId="7" xfId="6" applyFont="1" applyFill="1" applyBorder="1"/>
    <xf numFmtId="0" fontId="8" fillId="0" borderId="48" xfId="3" applyFont="1" applyFill="1" applyBorder="1" applyAlignment="1">
      <alignment horizontal="center" wrapText="1"/>
    </xf>
    <xf numFmtId="0" fontId="8" fillId="0" borderId="49" xfId="3" applyFont="1" applyFill="1" applyBorder="1" applyAlignment="1">
      <alignment horizontal="center" wrapText="1"/>
    </xf>
    <xf numFmtId="0" fontId="8" fillId="0" borderId="50" xfId="3" applyFont="1" applyFill="1" applyBorder="1" applyAlignment="1">
      <alignment horizontal="center" wrapText="1"/>
    </xf>
    <xf numFmtId="0" fontId="8" fillId="2" borderId="17" xfId="3" applyFont="1" applyFill="1" applyBorder="1" applyAlignment="1" applyProtection="1">
      <alignment horizontal="center" vertical="top" wrapText="1"/>
      <protection locked="0"/>
    </xf>
    <xf numFmtId="0" fontId="8" fillId="2" borderId="3" xfId="3" applyFont="1" applyFill="1" applyBorder="1" applyAlignment="1" applyProtection="1">
      <alignment horizontal="center" vertical="center" wrapText="1"/>
      <protection locked="0"/>
    </xf>
    <xf numFmtId="0" fontId="23" fillId="0" borderId="7" xfId="0" applyFont="1" applyFill="1" applyBorder="1"/>
    <xf numFmtId="44" fontId="25" fillId="13" borderId="3" xfId="6" applyFont="1" applyFill="1" applyBorder="1" applyAlignment="1">
      <alignment horizontal="right" vertical="center"/>
    </xf>
    <xf numFmtId="44" fontId="25" fillId="13" borderId="32" xfId="6" applyFont="1" applyFill="1" applyBorder="1" applyAlignment="1">
      <alignment horizontal="right" vertical="center"/>
    </xf>
    <xf numFmtId="0" fontId="0" fillId="13" borderId="7" xfId="0" applyFill="1" applyBorder="1"/>
    <xf numFmtId="44" fontId="25" fillId="13" borderId="12" xfId="6" applyFont="1" applyFill="1" applyBorder="1" applyAlignment="1">
      <alignment horizontal="right" vertical="center"/>
    </xf>
    <xf numFmtId="44" fontId="25" fillId="13" borderId="16" xfId="6" applyFont="1" applyFill="1" applyBorder="1" applyAlignment="1">
      <alignment horizontal="right" vertical="center"/>
    </xf>
    <xf numFmtId="0" fontId="25" fillId="13" borderId="10" xfId="0" applyFont="1" applyFill="1" applyBorder="1" applyAlignment="1">
      <alignment horizontal="right" vertical="center"/>
    </xf>
    <xf numFmtId="0" fontId="25" fillId="13" borderId="7" xfId="0" applyFont="1" applyFill="1" applyBorder="1" applyAlignment="1">
      <alignment horizontal="right" vertical="center"/>
    </xf>
    <xf numFmtId="44" fontId="25" fillId="13" borderId="13" xfId="6" applyFont="1" applyFill="1" applyBorder="1" applyAlignment="1">
      <alignment horizontal="right" vertical="center"/>
    </xf>
    <xf numFmtId="0" fontId="0" fillId="13" borderId="14" xfId="0" applyFill="1" applyBorder="1"/>
    <xf numFmtId="0" fontId="0" fillId="13" borderId="15" xfId="0" applyFill="1" applyBorder="1"/>
    <xf numFmtId="44" fontId="25" fillId="13" borderId="15" xfId="6" applyFont="1" applyFill="1" applyBorder="1" applyAlignment="1">
      <alignment horizontal="right" vertical="center"/>
    </xf>
    <xf numFmtId="0" fontId="0" fillId="13" borderId="9" xfId="0" applyFill="1" applyBorder="1"/>
    <xf numFmtId="0" fontId="0" fillId="13" borderId="10" xfId="0" applyFill="1" applyBorder="1"/>
    <xf numFmtId="44" fontId="25" fillId="13" borderId="7" xfId="6" applyFont="1" applyFill="1" applyBorder="1" applyAlignment="1">
      <alignment horizontal="right" vertical="center"/>
    </xf>
    <xf numFmtId="0" fontId="0" fillId="13" borderId="11" xfId="0" applyFill="1" applyBorder="1"/>
    <xf numFmtId="0" fontId="0" fillId="13" borderId="12" xfId="0" applyFill="1" applyBorder="1"/>
    <xf numFmtId="0" fontId="0" fillId="13" borderId="13" xfId="0" applyFill="1" applyBorder="1"/>
    <xf numFmtId="0" fontId="9" fillId="13" borderId="10" xfId="0" applyFont="1" applyFill="1" applyBorder="1" applyAlignment="1">
      <alignment horizontal="center" wrapText="1"/>
    </xf>
    <xf numFmtId="0" fontId="9" fillId="13" borderId="7" xfId="0" applyFont="1" applyFill="1" applyBorder="1" applyAlignment="1">
      <alignment wrapText="1"/>
    </xf>
    <xf numFmtId="44" fontId="0" fillId="13" borderId="7" xfId="6" applyFont="1" applyFill="1" applyBorder="1"/>
    <xf numFmtId="0" fontId="41" fillId="13" borderId="10" xfId="0" applyFont="1" applyFill="1" applyBorder="1" applyAlignment="1">
      <alignment horizontal="center" wrapText="1"/>
    </xf>
    <xf numFmtId="0" fontId="37" fillId="13" borderId="10" xfId="0" applyFont="1" applyFill="1" applyBorder="1" applyAlignment="1">
      <alignment horizontal="center" wrapText="1"/>
    </xf>
    <xf numFmtId="0" fontId="9" fillId="13" borderId="0" xfId="0" applyFont="1" applyFill="1" applyBorder="1"/>
    <xf numFmtId="0" fontId="9" fillId="13" borderId="12" xfId="0" applyFont="1" applyFill="1" applyBorder="1" applyAlignment="1">
      <alignment horizontal="center" wrapText="1"/>
    </xf>
    <xf numFmtId="0" fontId="9" fillId="13" borderId="16" xfId="0" applyFont="1" applyFill="1" applyBorder="1" applyAlignment="1">
      <alignment wrapText="1"/>
    </xf>
    <xf numFmtId="44" fontId="0" fillId="13" borderId="16" xfId="6" applyFont="1" applyFill="1" applyBorder="1"/>
    <xf numFmtId="0" fontId="9" fillId="13" borderId="7" xfId="0" applyFont="1" applyFill="1" applyBorder="1"/>
    <xf numFmtId="0" fontId="9" fillId="13" borderId="16" xfId="0" applyFont="1" applyFill="1" applyBorder="1"/>
    <xf numFmtId="0" fontId="9" fillId="13" borderId="1" xfId="0" applyFont="1" applyFill="1" applyBorder="1"/>
    <xf numFmtId="0" fontId="9" fillId="13" borderId="36" xfId="0" applyFont="1" applyFill="1" applyBorder="1" applyAlignment="1">
      <alignment wrapText="1"/>
    </xf>
    <xf numFmtId="0" fontId="9" fillId="13" borderId="6" xfId="0" applyFont="1" applyFill="1" applyBorder="1" applyAlignment="1">
      <alignment wrapText="1"/>
    </xf>
    <xf numFmtId="0" fontId="9" fillId="13" borderId="10" xfId="0" applyFont="1" applyFill="1" applyBorder="1" applyAlignment="1">
      <alignment wrapText="1"/>
    </xf>
    <xf numFmtId="0" fontId="42" fillId="13" borderId="7" xfId="0" applyFont="1" applyFill="1" applyBorder="1" applyAlignment="1">
      <alignment wrapText="1"/>
    </xf>
    <xf numFmtId="0" fontId="9" fillId="13" borderId="12" xfId="0" applyFont="1" applyFill="1" applyBorder="1" applyAlignment="1">
      <alignment wrapText="1"/>
    </xf>
    <xf numFmtId="44" fontId="0" fillId="13" borderId="7" xfId="6" applyFont="1" applyFill="1" applyBorder="1" applyAlignment="1">
      <alignment wrapText="1"/>
    </xf>
    <xf numFmtId="44" fontId="0" fillId="13" borderId="16" xfId="6" applyFont="1" applyFill="1" applyBorder="1" applyAlignment="1">
      <alignment wrapText="1"/>
    </xf>
    <xf numFmtId="0" fontId="9" fillId="13" borderId="1" xfId="0" applyFont="1" applyFill="1" applyBorder="1" applyAlignment="1">
      <alignment wrapText="1"/>
    </xf>
    <xf numFmtId="0" fontId="9" fillId="13" borderId="34" xfId="0" applyFont="1" applyFill="1" applyBorder="1" applyAlignment="1">
      <alignment wrapText="1"/>
    </xf>
    <xf numFmtId="44" fontId="11" fillId="13" borderId="11" xfId="6" applyFont="1" applyFill="1" applyBorder="1"/>
    <xf numFmtId="0" fontId="14" fillId="13" borderId="1" xfId="0" applyFont="1" applyFill="1" applyBorder="1" applyAlignment="1">
      <alignment wrapText="1"/>
    </xf>
    <xf numFmtId="0" fontId="9" fillId="13" borderId="10" xfId="0" applyFont="1" applyFill="1" applyBorder="1" applyAlignment="1">
      <alignment horizontal="center"/>
    </xf>
    <xf numFmtId="0" fontId="9" fillId="0" borderId="54" xfId="0" applyFont="1" applyBorder="1"/>
    <xf numFmtId="0" fontId="14" fillId="13" borderId="11" xfId="0" applyFont="1" applyFill="1" applyBorder="1" applyAlignment="1">
      <alignment wrapText="1"/>
    </xf>
    <xf numFmtId="0" fontId="9" fillId="13" borderId="11" xfId="0" applyFont="1" applyFill="1" applyBorder="1" applyAlignment="1">
      <alignment wrapText="1"/>
    </xf>
    <xf numFmtId="0" fontId="45" fillId="0" borderId="53" xfId="0" applyFont="1" applyBorder="1" applyAlignment="1">
      <alignment wrapText="1"/>
    </xf>
    <xf numFmtId="0" fontId="9" fillId="0" borderId="12" xfId="0" applyFont="1" applyFill="1" applyBorder="1" applyAlignment="1">
      <alignment horizontal="center" wrapText="1"/>
    </xf>
    <xf numFmtId="0" fontId="9" fillId="0" borderId="16" xfId="0" applyFont="1" applyFill="1" applyBorder="1" applyAlignment="1">
      <alignment wrapText="1"/>
    </xf>
    <xf numFmtId="44" fontId="0" fillId="12" borderId="16" xfId="6" applyFont="1" applyFill="1" applyBorder="1"/>
    <xf numFmtId="44" fontId="0" fillId="0" borderId="16" xfId="6" applyFont="1" applyFill="1" applyBorder="1"/>
    <xf numFmtId="44" fontId="11" fillId="0" borderId="13" xfId="6" applyFont="1" applyFill="1" applyBorder="1" applyAlignment="1">
      <alignment horizontal="right"/>
    </xf>
    <xf numFmtId="44" fontId="11" fillId="0" borderId="13" xfId="6" applyFont="1" applyBorder="1"/>
    <xf numFmtId="0" fontId="9" fillId="0" borderId="13" xfId="0" applyFont="1" applyBorder="1" applyAlignment="1">
      <alignment wrapText="1"/>
    </xf>
    <xf numFmtId="0" fontId="47" fillId="13" borderId="10" xfId="0" applyFont="1" applyFill="1" applyBorder="1" applyAlignment="1">
      <alignment horizontal="center" wrapText="1"/>
    </xf>
    <xf numFmtId="0" fontId="9" fillId="13" borderId="0" xfId="0" applyFont="1" applyFill="1" applyBorder="1" applyAlignment="1">
      <alignment horizontal="center"/>
    </xf>
    <xf numFmtId="0" fontId="6" fillId="0" borderId="0" xfId="3" applyFont="1" applyAlignment="1">
      <alignment horizontal="center"/>
    </xf>
    <xf numFmtId="0" fontId="0" fillId="13" borderId="7" xfId="0" applyFill="1" applyBorder="1" applyAlignment="1">
      <alignment horizontal="center"/>
    </xf>
    <xf numFmtId="0" fontId="0" fillId="13" borderId="16" xfId="0" applyFill="1" applyBorder="1" applyAlignment="1">
      <alignment horizontal="center"/>
    </xf>
    <xf numFmtId="0" fontId="40" fillId="0" borderId="0" xfId="0" applyFont="1" applyFill="1" applyAlignment="1">
      <alignment horizont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27" fillId="0" borderId="7" xfId="0" applyFont="1" applyBorder="1" applyAlignment="1">
      <alignment horizontal="center"/>
    </xf>
    <xf numFmtId="0" fontId="27" fillId="0" borderId="0" xfId="0" applyFont="1" applyBorder="1" applyAlignment="1">
      <alignment horizontal="center"/>
    </xf>
    <xf numFmtId="0" fontId="27" fillId="0" borderId="0" xfId="0" applyFont="1" applyFill="1" applyBorder="1" applyAlignment="1">
      <alignment horizontal="center"/>
    </xf>
    <xf numFmtId="0" fontId="24" fillId="0" borderId="7" xfId="0" applyFont="1" applyFill="1" applyBorder="1" applyAlignment="1">
      <alignment horizontal="center" vertical="center" wrapText="1"/>
    </xf>
    <xf numFmtId="0" fontId="26" fillId="0" borderId="0" xfId="0" applyFont="1" applyAlignment="1">
      <alignment horizontal="center" vertical="center"/>
    </xf>
    <xf numFmtId="0" fontId="29" fillId="0" borderId="0" xfId="0" applyFont="1" applyFill="1" applyAlignment="1">
      <alignment horizontal="center" vertical="top"/>
    </xf>
    <xf numFmtId="0" fontId="29" fillId="0" borderId="0" xfId="0" applyFont="1" applyAlignment="1">
      <alignment horizontal="center"/>
    </xf>
    <xf numFmtId="166" fontId="0" fillId="0" borderId="14" xfId="6" applyNumberFormat="1" applyFont="1" applyBorder="1"/>
    <xf numFmtId="166" fontId="0" fillId="0" borderId="15" xfId="6" applyNumberFormat="1" applyFont="1" applyBorder="1"/>
    <xf numFmtId="166" fontId="0" fillId="0" borderId="9" xfId="6" applyNumberFormat="1" applyFont="1" applyBorder="1"/>
    <xf numFmtId="166" fontId="0" fillId="0" borderId="10" xfId="6" applyNumberFormat="1" applyFont="1" applyBorder="1"/>
    <xf numFmtId="166" fontId="0" fillId="0" borderId="7" xfId="6" applyNumberFormat="1" applyFont="1" applyBorder="1"/>
    <xf numFmtId="166" fontId="0" fillId="0" borderId="11" xfId="6" applyNumberFormat="1" applyFont="1" applyBorder="1"/>
    <xf numFmtId="166" fontId="0" fillId="10" borderId="11" xfId="6" applyNumberFormat="1" applyFont="1" applyFill="1" applyBorder="1"/>
    <xf numFmtId="166" fontId="0" fillId="0" borderId="12" xfId="6" applyNumberFormat="1" applyFont="1" applyBorder="1"/>
    <xf numFmtId="166" fontId="0" fillId="0" borderId="16" xfId="6" applyNumberFormat="1" applyFont="1" applyBorder="1"/>
    <xf numFmtId="166" fontId="0" fillId="0" borderId="13" xfId="6" applyNumberFormat="1" applyFont="1" applyBorder="1"/>
    <xf numFmtId="0" fontId="0" fillId="0" borderId="6" xfId="0" applyBorder="1" applyAlignment="1">
      <alignment vertical="center"/>
    </xf>
    <xf numFmtId="0" fontId="0" fillId="0" borderId="6" xfId="0" applyFill="1" applyBorder="1" applyAlignment="1">
      <alignment vertical="center"/>
    </xf>
    <xf numFmtId="0" fontId="25" fillId="9" borderId="7" xfId="0" applyFont="1" applyFill="1" applyBorder="1" applyAlignment="1">
      <alignment horizontal="right" vertical="center"/>
    </xf>
    <xf numFmtId="43" fontId="25" fillId="0" borderId="7" xfId="0" applyNumberFormat="1" applyFont="1" applyBorder="1" applyAlignment="1">
      <alignment horizontal="right" vertical="center"/>
    </xf>
    <xf numFmtId="167" fontId="0" fillId="13" borderId="6" xfId="0" applyNumberFormat="1" applyFill="1" applyBorder="1" applyAlignment="1">
      <alignment horizontal="center" vertical="center"/>
    </xf>
    <xf numFmtId="0" fontId="0" fillId="7" borderId="6" xfId="0" applyFill="1" applyBorder="1" applyAlignment="1">
      <alignment horizontal="center" vertical="center"/>
    </xf>
    <xf numFmtId="167" fontId="0" fillId="0" borderId="6" xfId="0" applyNumberFormat="1" applyFill="1" applyBorder="1" applyAlignment="1">
      <alignment horizontal="center" vertical="center"/>
    </xf>
    <xf numFmtId="43" fontId="0" fillId="0" borderId="51" xfId="1" applyFont="1" applyBorder="1" applyAlignment="1">
      <alignment vertical="center"/>
    </xf>
    <xf numFmtId="43" fontId="0" fillId="0" borderId="52" xfId="1" applyFont="1" applyBorder="1" applyAlignment="1">
      <alignment vertical="center"/>
    </xf>
    <xf numFmtId="43" fontId="25" fillId="0" borderId="32" xfId="0" applyNumberFormat="1" applyFont="1" applyBorder="1" applyAlignment="1">
      <alignment vertical="center"/>
    </xf>
    <xf numFmtId="43" fontId="0" fillId="0" borderId="51" xfId="1" applyFont="1" applyBorder="1" applyAlignment="1">
      <alignment horizontal="center"/>
    </xf>
    <xf numFmtId="43" fontId="0" fillId="0" borderId="52" xfId="1" applyFont="1" applyBorder="1" applyAlignment="1">
      <alignment horizontal="center"/>
    </xf>
    <xf numFmtId="43" fontId="25" fillId="0" borderId="32" xfId="0" applyNumberFormat="1" applyFont="1" applyBorder="1" applyAlignment="1">
      <alignment horizontal="center"/>
    </xf>
    <xf numFmtId="0" fontId="27" fillId="0" borderId="1" xfId="0" applyFont="1" applyBorder="1" applyAlignment="1">
      <alignment horizontal="center"/>
    </xf>
    <xf numFmtId="0" fontId="8" fillId="2" borderId="8" xfId="3" applyFont="1" applyFill="1" applyBorder="1" applyAlignment="1" applyProtection="1">
      <alignment horizontal="right" vertical="top" wrapText="1"/>
      <protection locked="0"/>
    </xf>
    <xf numFmtId="44" fontId="25" fillId="0" borderId="3" xfId="6" applyFont="1" applyBorder="1" applyAlignment="1">
      <alignment horizontal="right" vertical="center"/>
    </xf>
    <xf numFmtId="0" fontId="0" fillId="0" borderId="7" xfId="0" applyFill="1" applyBorder="1"/>
    <xf numFmtId="44" fontId="25" fillId="0" borderId="30" xfId="6" applyFont="1" applyFill="1" applyBorder="1" applyAlignment="1">
      <alignment horizontal="right" vertical="center"/>
    </xf>
    <xf numFmtId="44" fontId="25" fillId="0" borderId="8" xfId="6" applyFont="1" applyFill="1" applyBorder="1" applyAlignment="1">
      <alignment horizontal="right" vertical="center"/>
    </xf>
    <xf numFmtId="44" fontId="25" fillId="0" borderId="31" xfId="6" applyFont="1" applyFill="1" applyBorder="1" applyAlignment="1">
      <alignment horizontal="right" vertical="center"/>
    </xf>
    <xf numFmtId="0" fontId="9" fillId="14" borderId="10" xfId="0" applyFont="1" applyFill="1" applyBorder="1" applyAlignment="1">
      <alignment horizontal="center" wrapText="1"/>
    </xf>
    <xf numFmtId="0" fontId="9" fillId="14" borderId="7" xfId="0" applyFont="1" applyFill="1" applyBorder="1" applyAlignment="1">
      <alignment wrapText="1"/>
    </xf>
    <xf numFmtId="44" fontId="0" fillId="14" borderId="7" xfId="6" applyFont="1" applyFill="1" applyBorder="1"/>
    <xf numFmtId="0" fontId="9" fillId="14" borderId="1" xfId="0" applyFont="1" applyFill="1" applyBorder="1"/>
    <xf numFmtId="44" fontId="0" fillId="14" borderId="11" xfId="6" applyFont="1" applyFill="1" applyBorder="1"/>
    <xf numFmtId="0" fontId="9" fillId="14" borderId="1" xfId="0" applyFont="1" applyFill="1" applyBorder="1" applyAlignment="1">
      <alignment wrapText="1"/>
    </xf>
    <xf numFmtId="0" fontId="0" fillId="0" borderId="0" xfId="0" applyFill="1" applyBorder="1" applyAlignment="1">
      <alignment horizontal="left"/>
    </xf>
    <xf numFmtId="0" fontId="11" fillId="0" borderId="0" xfId="0" applyFont="1" applyAlignment="1">
      <alignment horizontal="left"/>
    </xf>
    <xf numFmtId="0" fontId="50" fillId="0" borderId="0" xfId="0" applyFont="1" applyFill="1"/>
    <xf numFmtId="0" fontId="36" fillId="0" borderId="0" xfId="0" applyFont="1" applyAlignment="1">
      <alignment horizontal="left" vertical="top" wrapText="1"/>
    </xf>
    <xf numFmtId="0" fontId="0" fillId="8" borderId="0" xfId="0" applyFill="1" applyAlignment="1">
      <alignment horizontal="left" wrapText="1"/>
    </xf>
    <xf numFmtId="0" fontId="36" fillId="0" borderId="0" xfId="0" applyFont="1" applyFill="1" applyAlignment="1">
      <alignment horizontal="left" vertical="top" wrapText="1"/>
    </xf>
    <xf numFmtId="0" fontId="0" fillId="0" borderId="0" xfId="0" applyAlignment="1">
      <alignment horizontal="left" vertical="top" wrapText="1"/>
    </xf>
    <xf numFmtId="0" fontId="0" fillId="0" borderId="0" xfId="0" applyFill="1" applyAlignment="1">
      <alignment horizontal="left" vertical="top" wrapText="1"/>
    </xf>
    <xf numFmtId="0" fontId="0" fillId="0" borderId="0" xfId="0" applyFill="1" applyAlignment="1">
      <alignment horizontal="left" wrapText="1"/>
    </xf>
    <xf numFmtId="0" fontId="0" fillId="0" borderId="0" xfId="0" applyAlignment="1">
      <alignment horizontal="left" wrapText="1"/>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167" fontId="0" fillId="0" borderId="20" xfId="0" applyNumberFormat="1" applyBorder="1" applyAlignment="1">
      <alignment horizontal="left"/>
    </xf>
    <xf numFmtId="167" fontId="0" fillId="0" borderId="22" xfId="0" applyNumberFormat="1" applyBorder="1" applyAlignment="1">
      <alignment horizontal="left"/>
    </xf>
    <xf numFmtId="0" fontId="16" fillId="0" borderId="0" xfId="0" applyFont="1" applyAlignment="1">
      <alignment horizontal="center" vertical="top" wrapText="1"/>
    </xf>
    <xf numFmtId="0" fontId="16" fillId="0" borderId="0" xfId="0" applyFont="1" applyAlignment="1">
      <alignment horizontal="center" vertical="top"/>
    </xf>
    <xf numFmtId="0" fontId="11" fillId="0" borderId="0" xfId="0" applyFont="1" applyAlignment="1">
      <alignment horizontal="center" vertical="top" wrapText="1"/>
    </xf>
    <xf numFmtId="0" fontId="11" fillId="0" borderId="0" xfId="0" applyFont="1" applyAlignment="1">
      <alignment horizontal="center" vertical="top"/>
    </xf>
    <xf numFmtId="0" fontId="15" fillId="0" borderId="0" xfId="0" applyFont="1" applyFill="1" applyAlignment="1">
      <alignment horizontal="left" vertical="top" wrapText="1" indent="2"/>
    </xf>
    <xf numFmtId="0" fontId="40" fillId="0" borderId="0" xfId="0" applyFont="1" applyFill="1" applyAlignment="1">
      <alignment horizontal="left" vertical="top" wrapText="1" indent="2"/>
    </xf>
    <xf numFmtId="0" fontId="8" fillId="2" borderId="1" xfId="3" applyFont="1" applyFill="1" applyBorder="1" applyAlignment="1" applyProtection="1">
      <alignment horizontal="center" vertical="top" wrapText="1"/>
      <protection locked="0"/>
    </xf>
    <xf numFmtId="0" fontId="8" fillId="2" borderId="6" xfId="3" applyFont="1" applyFill="1" applyBorder="1" applyAlignment="1" applyProtection="1">
      <alignment horizontal="center" vertical="top" wrapText="1"/>
      <protection locked="0"/>
    </xf>
    <xf numFmtId="167" fontId="0" fillId="13" borderId="20" xfId="0" applyNumberFormat="1" applyFill="1" applyBorder="1" applyAlignment="1">
      <alignment horizontal="left"/>
    </xf>
    <xf numFmtId="167" fontId="0" fillId="13" borderId="22" xfId="0" applyNumberFormat="1" applyFill="1" applyBorder="1" applyAlignment="1">
      <alignment horizontal="left"/>
    </xf>
    <xf numFmtId="0" fontId="0" fillId="13" borderId="20" xfId="0" applyFill="1" applyBorder="1" applyAlignment="1">
      <alignment horizontal="left"/>
    </xf>
    <xf numFmtId="0" fontId="0" fillId="13" borderId="21" xfId="0" applyFill="1" applyBorder="1" applyAlignment="1">
      <alignment horizontal="left"/>
    </xf>
    <xf numFmtId="0" fontId="0" fillId="13" borderId="22" xfId="0" applyFill="1" applyBorder="1" applyAlignment="1">
      <alignment horizontal="left"/>
    </xf>
    <xf numFmtId="0" fontId="2" fillId="0" borderId="0" xfId="3" applyFont="1" applyFill="1" applyBorder="1" applyAlignment="1" applyProtection="1">
      <alignment horizontal="left" vertical="center" wrapText="1"/>
      <protection locked="0"/>
    </xf>
    <xf numFmtId="0" fontId="2" fillId="0" borderId="0" xfId="3" applyFont="1" applyFill="1" applyBorder="1" applyAlignment="1" applyProtection="1">
      <alignment horizontal="left" vertical="center"/>
      <protection locked="0"/>
    </xf>
    <xf numFmtId="167" fontId="0" fillId="0" borderId="21" xfId="0" applyNumberFormat="1" applyBorder="1" applyAlignment="1">
      <alignment horizontal="left"/>
    </xf>
    <xf numFmtId="0" fontId="36" fillId="0" borderId="0" xfId="0" quotePrefix="1" applyFont="1" applyAlignment="1">
      <alignment horizontal="center" wrapText="1"/>
    </xf>
    <xf numFmtId="0" fontId="36" fillId="0" borderId="0" xfId="0" quotePrefix="1" applyFont="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0" xfId="0" applyAlignment="1">
      <alignment horizontal="left"/>
    </xf>
    <xf numFmtId="0" fontId="13" fillId="0" borderId="0" xfId="0" applyFont="1" applyAlignment="1">
      <alignment vertical="center"/>
    </xf>
    <xf numFmtId="0" fontId="13" fillId="0" borderId="19" xfId="0" applyFont="1" applyBorder="1" applyAlignment="1">
      <alignment vertical="center"/>
    </xf>
    <xf numFmtId="0" fontId="12" fillId="0" borderId="18" xfId="0" applyFont="1" applyBorder="1" applyAlignment="1">
      <alignment vertical="center"/>
    </xf>
    <xf numFmtId="0" fontId="12" fillId="0" borderId="18" xfId="0" applyFont="1" applyBorder="1" applyAlignment="1">
      <alignment horizontal="center" vertical="center"/>
    </xf>
    <xf numFmtId="0" fontId="13" fillId="0" borderId="19" xfId="0" applyFont="1" applyBorder="1" applyAlignment="1">
      <alignment horizontal="center" vertical="center"/>
    </xf>
    <xf numFmtId="0" fontId="8" fillId="2" borderId="8" xfId="3" applyFont="1" applyFill="1" applyBorder="1" applyAlignment="1" applyProtection="1">
      <alignment horizontal="left" vertical="top" wrapText="1"/>
      <protection locked="0"/>
    </xf>
    <xf numFmtId="0" fontId="8" fillId="2" borderId="5" xfId="3" applyFont="1" applyFill="1" applyBorder="1" applyAlignment="1" applyProtection="1">
      <alignment horizontal="left" vertical="top" wrapText="1"/>
      <protection locked="0"/>
    </xf>
    <xf numFmtId="0" fontId="8" fillId="0" borderId="8" xfId="3" applyFont="1" applyFill="1" applyBorder="1" applyAlignment="1" applyProtection="1">
      <alignment horizontal="center" vertical="center"/>
      <protection locked="0"/>
    </xf>
    <xf numFmtId="0" fontId="8" fillId="0" borderId="5" xfId="3" applyFont="1" applyFill="1" applyBorder="1" applyAlignment="1" applyProtection="1">
      <alignment horizontal="center" vertical="center"/>
      <protection locked="0"/>
    </xf>
    <xf numFmtId="0" fontId="9" fillId="0" borderId="33" xfId="0" applyFont="1" applyBorder="1" applyAlignment="1">
      <alignment horizontal="center" wrapText="1"/>
    </xf>
    <xf numFmtId="0" fontId="9" fillId="0" borderId="46" xfId="0" applyFont="1" applyBorder="1" applyAlignment="1">
      <alignment horizontal="center" wrapText="1"/>
    </xf>
    <xf numFmtId="0" fontId="9" fillId="0" borderId="47" xfId="0" applyFont="1" applyBorder="1" applyAlignment="1">
      <alignment horizontal="center" wrapText="1"/>
    </xf>
    <xf numFmtId="0" fontId="9" fillId="0" borderId="33" xfId="0" applyFont="1" applyBorder="1" applyAlignment="1">
      <alignment horizontal="left"/>
    </xf>
    <xf numFmtId="0" fontId="9" fillId="0" borderId="46" xfId="0" applyFont="1" applyBorder="1" applyAlignment="1">
      <alignment horizontal="left"/>
    </xf>
    <xf numFmtId="0" fontId="9" fillId="0" borderId="47" xfId="0" applyFont="1" applyBorder="1" applyAlignment="1">
      <alignment horizontal="left"/>
    </xf>
    <xf numFmtId="0" fontId="0" fillId="0" borderId="0" xfId="0" applyFont="1" applyBorder="1" applyAlignment="1">
      <alignment vertical="top" wrapText="1"/>
    </xf>
    <xf numFmtId="0" fontId="0" fillId="0" borderId="0" xfId="0" applyAlignment="1">
      <alignment vertical="top" wrapText="1"/>
    </xf>
    <xf numFmtId="0" fontId="9" fillId="3" borderId="7" xfId="0" applyFont="1" applyFill="1" applyBorder="1" applyAlignment="1">
      <alignment horizontal="left" vertical="top" wrapText="1"/>
    </xf>
    <xf numFmtId="0" fontId="9" fillId="0" borderId="7" xfId="0" applyFont="1" applyBorder="1" applyAlignment="1">
      <alignment horizontal="left" vertical="top" wrapText="1"/>
    </xf>
    <xf numFmtId="0" fontId="9" fillId="0" borderId="16" xfId="0" applyFont="1" applyBorder="1" applyAlignment="1">
      <alignment horizontal="left" vertical="top" wrapText="1"/>
    </xf>
    <xf numFmtId="0" fontId="9" fillId="0" borderId="35" xfId="0" applyFont="1" applyFill="1" applyBorder="1" applyAlignment="1">
      <alignment horizontal="left" wrapText="1"/>
    </xf>
    <xf numFmtId="0" fontId="9" fillId="0" borderId="36" xfId="0" applyFont="1" applyFill="1" applyBorder="1" applyAlignment="1">
      <alignment horizontal="left" wrapText="1"/>
    </xf>
    <xf numFmtId="0" fontId="9" fillId="0" borderId="6" xfId="0" applyFont="1" applyFill="1" applyBorder="1" applyAlignment="1">
      <alignment horizontal="left" wrapText="1"/>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6" xfId="0" applyFont="1" applyFill="1" applyBorder="1" applyAlignment="1">
      <alignment horizontal="left" vertical="top" wrapText="1"/>
    </xf>
    <xf numFmtId="1" fontId="18" fillId="0" borderId="8" xfId="3" applyNumberFormat="1" applyFont="1" applyBorder="1" applyAlignment="1" applyProtection="1">
      <alignment horizontal="center" vertical="center" wrapText="1"/>
      <protection locked="0"/>
    </xf>
    <xf numFmtId="1" fontId="18" fillId="0" borderId="5" xfId="3" applyNumberFormat="1" applyFont="1" applyBorder="1" applyAlignment="1" applyProtection="1">
      <alignment horizontal="center" vertical="center" wrapText="1"/>
      <protection locked="0"/>
    </xf>
    <xf numFmtId="0" fontId="18" fillId="0" borderId="8" xfId="3" applyFont="1" applyBorder="1" applyAlignment="1" applyProtection="1">
      <alignment horizontal="left" vertical="center" wrapText="1"/>
      <protection locked="0"/>
    </xf>
    <xf numFmtId="0" fontId="18" fillId="0" borderId="5" xfId="3" applyFont="1" applyBorder="1" applyAlignment="1" applyProtection="1">
      <alignment horizontal="left" vertical="center" wrapText="1"/>
      <protection locked="0"/>
    </xf>
    <xf numFmtId="0" fontId="18" fillId="0" borderId="0" xfId="3" applyFont="1" applyFill="1" applyBorder="1" applyAlignment="1" applyProtection="1">
      <alignment horizontal="center"/>
      <protection locked="0"/>
    </xf>
    <xf numFmtId="0" fontId="18" fillId="0" borderId="8" xfId="3" applyFont="1" applyFill="1" applyBorder="1" applyAlignment="1" applyProtection="1">
      <alignment horizontal="center" vertical="center"/>
      <protection locked="0"/>
    </xf>
    <xf numFmtId="0" fontId="18" fillId="0" borderId="5" xfId="3" applyFont="1" applyFill="1" applyBorder="1" applyAlignment="1" applyProtection="1">
      <alignment horizontal="center" vertical="center"/>
      <protection locked="0"/>
    </xf>
    <xf numFmtId="43" fontId="18" fillId="0" borderId="8" xfId="1" applyFont="1" applyBorder="1" applyAlignment="1" applyProtection="1">
      <alignment horizontal="center" vertical="center" wrapText="1"/>
      <protection locked="0"/>
    </xf>
    <xf numFmtId="43" fontId="18" fillId="0" borderId="5" xfId="1" applyFont="1" applyBorder="1" applyAlignment="1" applyProtection="1">
      <alignment horizontal="center" vertical="center" wrapText="1"/>
      <protection locked="0"/>
    </xf>
    <xf numFmtId="0" fontId="18" fillId="0" borderId="23" xfId="3" applyFont="1" applyFill="1" applyBorder="1" applyAlignment="1" applyProtection="1">
      <alignment horizontal="center"/>
      <protection locked="0"/>
    </xf>
    <xf numFmtId="0" fontId="4" fillId="0" borderId="0" xfId="3" applyFont="1" applyFill="1" applyBorder="1" applyAlignment="1" applyProtection="1">
      <alignment horizontal="left" vertical="center"/>
      <protection locked="0"/>
    </xf>
    <xf numFmtId="0" fontId="19" fillId="0" borderId="7" xfId="3" applyFont="1" applyBorder="1" applyAlignment="1" applyProtection="1">
      <alignment horizontal="left" vertical="center" wrapText="1"/>
      <protection locked="0"/>
    </xf>
    <xf numFmtId="0" fontId="18" fillId="0" borderId="7" xfId="3" applyFont="1" applyBorder="1" applyAlignment="1" applyProtection="1">
      <alignment horizontal="left" vertical="center" wrapText="1"/>
      <protection locked="0"/>
    </xf>
    <xf numFmtId="9" fontId="18" fillId="0" borderId="7" xfId="2" applyFont="1" applyBorder="1" applyAlignment="1" applyProtection="1">
      <protection locked="0"/>
    </xf>
    <xf numFmtId="1" fontId="5" fillId="0" borderId="0" xfId="3" applyNumberFormat="1" applyFont="1" applyFill="1" applyBorder="1" applyAlignment="1" applyProtection="1">
      <alignment horizontal="center" vertical="center" wrapText="1"/>
      <protection locked="0"/>
    </xf>
    <xf numFmtId="1" fontId="18" fillId="0" borderId="0" xfId="3" applyNumberFormat="1" applyFont="1" applyFill="1" applyBorder="1" applyAlignment="1" applyProtection="1">
      <alignment horizontal="center" vertical="center" wrapText="1"/>
      <protection locked="0"/>
    </xf>
    <xf numFmtId="0" fontId="2" fillId="0" borderId="0" xfId="3" applyFill="1" applyBorder="1" applyAlignment="1" applyProtection="1">
      <alignment horizontal="center" vertical="center"/>
      <protection locked="0"/>
    </xf>
    <xf numFmtId="0" fontId="5" fillId="0" borderId="0" xfId="3" applyFont="1" applyFill="1" applyBorder="1" applyAlignment="1" applyProtection="1">
      <alignment horizontal="left" vertical="center" wrapText="1"/>
      <protection locked="0"/>
    </xf>
    <xf numFmtId="0" fontId="2" fillId="0" borderId="0" xfId="3" applyFill="1" applyBorder="1" applyAlignment="1" applyProtection="1">
      <alignment horizontal="left" vertical="center" wrapText="1"/>
      <protection locked="0"/>
    </xf>
    <xf numFmtId="0" fontId="5" fillId="0" borderId="0" xfId="3" applyFont="1" applyFill="1" applyBorder="1" applyAlignment="1" applyProtection="1">
      <alignment horizontal="center"/>
      <protection locked="0"/>
    </xf>
    <xf numFmtId="0" fontId="2" fillId="0" borderId="0" xfId="3" applyFont="1" applyFill="1" applyBorder="1" applyAlignment="1" applyProtection="1">
      <alignment horizontal="center" vertical="center"/>
      <protection locked="0"/>
    </xf>
    <xf numFmtId="0" fontId="2" fillId="0" borderId="0" xfId="3" applyFill="1" applyBorder="1" applyAlignment="1" applyProtection="1">
      <alignment horizontal="center"/>
      <protection locked="0"/>
    </xf>
    <xf numFmtId="0" fontId="4" fillId="0" borderId="0" xfId="3" applyFont="1" applyFill="1" applyBorder="1" applyAlignment="1" applyProtection="1">
      <alignment horizontal="center" vertical="center"/>
      <protection locked="0"/>
    </xf>
    <xf numFmtId="0" fontId="18" fillId="0" borderId="0" xfId="3" applyFont="1" applyFill="1" applyBorder="1" applyAlignment="1" applyProtection="1">
      <alignment horizontal="center" vertical="center"/>
      <protection locked="0"/>
    </xf>
    <xf numFmtId="0" fontId="18" fillId="0" borderId="0" xfId="3" applyFont="1" applyFill="1" applyBorder="1" applyAlignment="1" applyProtection="1">
      <alignment horizontal="left" vertical="center" wrapText="1"/>
      <protection locked="0"/>
    </xf>
    <xf numFmtId="0" fontId="18" fillId="0" borderId="7" xfId="3" applyFont="1" applyFill="1" applyBorder="1" applyAlignment="1" applyProtection="1">
      <alignment horizontal="center" vertical="center"/>
      <protection locked="0"/>
    </xf>
    <xf numFmtId="0" fontId="18" fillId="0" borderId="8" xfId="3" applyFont="1" applyBorder="1" applyAlignment="1" applyProtection="1">
      <alignment horizontal="center" vertical="center" wrapText="1"/>
      <protection locked="0"/>
    </xf>
    <xf numFmtId="0" fontId="18" fillId="0" borderId="5" xfId="3" applyFont="1" applyBorder="1" applyAlignment="1" applyProtection="1">
      <alignment horizontal="center" vertical="center" wrapText="1"/>
      <protection locked="0"/>
    </xf>
    <xf numFmtId="0" fontId="18" fillId="4" borderId="8" xfId="3" applyFont="1" applyFill="1" applyBorder="1" applyAlignment="1" applyProtection="1">
      <alignment horizontal="left" vertical="center" wrapText="1"/>
      <protection locked="0"/>
    </xf>
    <xf numFmtId="0" fontId="18" fillId="4" borderId="5" xfId="3" applyFont="1" applyFill="1" applyBorder="1" applyAlignment="1" applyProtection="1">
      <alignment horizontal="left" vertical="center" wrapText="1"/>
      <protection locked="0"/>
    </xf>
    <xf numFmtId="0" fontId="18" fillId="4" borderId="8" xfId="3" applyFont="1" applyFill="1" applyBorder="1" applyAlignment="1" applyProtection="1">
      <alignment horizontal="left" vertical="center"/>
      <protection locked="0"/>
    </xf>
    <xf numFmtId="0" fontId="18" fillId="4" borderId="5" xfId="3" applyFont="1" applyFill="1" applyBorder="1" applyAlignment="1" applyProtection="1">
      <alignment horizontal="left" vertical="center"/>
      <protection locked="0"/>
    </xf>
    <xf numFmtId="0" fontId="18" fillId="4" borderId="7" xfId="3" applyFont="1" applyFill="1" applyBorder="1" applyAlignment="1" applyProtection="1">
      <alignment horizontal="center" vertical="center"/>
      <protection locked="0"/>
    </xf>
    <xf numFmtId="0" fontId="18" fillId="0" borderId="8" xfId="3" applyFont="1" applyFill="1" applyBorder="1" applyAlignment="1" applyProtection="1">
      <alignment horizontal="left" vertical="top" wrapText="1"/>
      <protection locked="0"/>
    </xf>
    <xf numFmtId="0" fontId="18" fillId="0" borderId="5" xfId="3" applyFont="1" applyFill="1" applyBorder="1" applyAlignment="1" applyProtection="1">
      <alignment horizontal="left" vertical="top" wrapText="1"/>
      <protection locked="0"/>
    </xf>
    <xf numFmtId="164" fontId="18" fillId="0" borderId="8" xfId="3" applyNumberFormat="1" applyFont="1" applyBorder="1" applyAlignment="1" applyProtection="1">
      <protection locked="0"/>
    </xf>
    <xf numFmtId="164" fontId="18" fillId="0" borderId="5" xfId="3" applyNumberFormat="1" applyFont="1" applyBorder="1" applyAlignment="1" applyProtection="1">
      <protection locked="0"/>
    </xf>
    <xf numFmtId="0" fontId="18" fillId="0" borderId="7" xfId="3" applyFont="1" applyBorder="1" applyAlignment="1" applyProtection="1">
      <alignment horizontal="center" vertical="center"/>
      <protection locked="0"/>
    </xf>
  </cellXfs>
  <cellStyles count="7">
    <cellStyle name="Comma" xfId="1" builtinId="3"/>
    <cellStyle name="Currency" xfId="6" builtinId="4"/>
    <cellStyle name="Normal" xfId="0" builtinId="0"/>
    <cellStyle name="Normal 2" xfId="3"/>
    <cellStyle name="Normal 3" xfId="4"/>
    <cellStyle name="Percent" xfId="2" builtinId="5"/>
    <cellStyle name="Percent 2" xfId="5"/>
  </cellStyles>
  <dxfs count="0"/>
  <tableStyles count="0" defaultTableStyle="TableStyleMedium2" defaultPivotStyle="PivotStyleLight16"/>
  <colors>
    <mruColors>
      <color rgb="FF99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411480</xdr:colOff>
      <xdr:row>20</xdr:row>
      <xdr:rowOff>0</xdr:rowOff>
    </xdr:from>
    <xdr:to>
      <xdr:col>4</xdr:col>
      <xdr:colOff>284307</xdr:colOff>
      <xdr:row>36</xdr:row>
      <xdr:rowOff>5080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3914775"/>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6</xdr:col>
      <xdr:colOff>377168</xdr:colOff>
      <xdr:row>63</xdr:row>
      <xdr:rowOff>5080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1231563"/>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103910</xdr:colOff>
      <xdr:row>21</xdr:row>
      <xdr:rowOff>51955</xdr:rowOff>
    </xdr:from>
    <xdr:to>
      <xdr:col>6</xdr:col>
      <xdr:colOff>512735</xdr:colOff>
      <xdr:row>37</xdr:row>
      <xdr:rowOff>57035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274" y="11828319"/>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325438</xdr:colOff>
      <xdr:row>14</xdr:row>
      <xdr:rowOff>103193</xdr:rowOff>
    </xdr:from>
    <xdr:to>
      <xdr:col>6</xdr:col>
      <xdr:colOff>641177</xdr:colOff>
      <xdr:row>30</xdr:row>
      <xdr:rowOff>68586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438" y="3754443"/>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50</xdr:row>
      <xdr:rowOff>17318</xdr:rowOff>
    </xdr:from>
    <xdr:to>
      <xdr:col>6</xdr:col>
      <xdr:colOff>482427</xdr:colOff>
      <xdr:row>66</xdr:row>
      <xdr:rowOff>22398</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36" y="6771409"/>
          <a:ext cx="6136814"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556260</xdr:colOff>
      <xdr:row>113</xdr:row>
      <xdr:rowOff>45720</xdr:rowOff>
    </xdr:from>
    <xdr:to>
      <xdr:col>9</xdr:col>
      <xdr:colOff>217922</xdr:colOff>
      <xdr:row>129</xdr:row>
      <xdr:rowOff>134019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8240" y="9075420"/>
          <a:ext cx="6306302" cy="2892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547688</xdr:colOff>
      <xdr:row>10</xdr:row>
      <xdr:rowOff>160734</xdr:rowOff>
    </xdr:from>
    <xdr:to>
      <xdr:col>6</xdr:col>
      <xdr:colOff>327423</xdr:colOff>
      <xdr:row>13</xdr:row>
      <xdr:rowOff>482203</xdr:rowOff>
    </xdr:to>
    <xdr:sp macro="" textlink="">
      <xdr:nvSpPr>
        <xdr:cNvPr id="2" name="TextBox 1"/>
        <xdr:cNvSpPr txBox="1"/>
      </xdr:nvSpPr>
      <xdr:spPr>
        <a:xfrm>
          <a:off x="3336608" y="2294334"/>
          <a:ext cx="3292555" cy="19750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add text that describes that the pay points can be prorated across multiple iterations.</a:t>
          </a:r>
        </a:p>
        <a:p>
          <a:endParaRPr lang="en-US" sz="1100"/>
        </a:p>
        <a:p>
          <a:r>
            <a:rPr lang="en-US" sz="1100"/>
            <a:t>Define each SDLC</a:t>
          </a:r>
          <a:r>
            <a:rPr lang="en-US" sz="1100" baseline="0"/>
            <a:t> payment point</a:t>
          </a:r>
          <a:endParaRPr lang="en-US" sz="1100"/>
        </a:p>
        <a:p>
          <a:endParaRPr lang="en-US" sz="1100"/>
        </a:p>
        <a:p>
          <a:r>
            <a:rPr lang="en-US" sz="1100"/>
            <a:t>Payment points map to vendor approach</a:t>
          </a:r>
        </a:p>
        <a:p>
          <a:endParaRPr lang="en-US" sz="1100"/>
        </a:p>
        <a:p>
          <a:r>
            <a:rPr lang="en-US" sz="1100"/>
            <a:t>Show Breakout of Hours/Effort?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990600</xdr:colOff>
      <xdr:row>83</xdr:row>
      <xdr:rowOff>211512</xdr:rowOff>
    </xdr:from>
    <xdr:to>
      <xdr:col>12</xdr:col>
      <xdr:colOff>297223</xdr:colOff>
      <xdr:row>95</xdr:row>
      <xdr:rowOff>94674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7720" y="12169832"/>
          <a:ext cx="6286962" cy="2931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view="pageBreakPreview" zoomScale="110" zoomScaleNormal="100" zoomScaleSheetLayoutView="110" workbookViewId="0"/>
  </sheetViews>
  <sheetFormatPr defaultRowHeight="15" x14ac:dyDescent="0.25"/>
  <cols>
    <col min="11" max="11" width="33.7109375" customWidth="1"/>
  </cols>
  <sheetData>
    <row r="1" spans="2:11" ht="15.75" thickBot="1" x14ac:dyDescent="0.3">
      <c r="B1" s="46" t="s">
        <v>210</v>
      </c>
      <c r="G1" t="s">
        <v>64</v>
      </c>
      <c r="H1" s="348" t="str">
        <f>Totals!C1</f>
        <v>Offeror's Name</v>
      </c>
      <c r="I1" s="349"/>
      <c r="J1" s="349"/>
      <c r="K1" s="350"/>
    </row>
    <row r="2" spans="2:11" ht="15.75" thickBot="1" x14ac:dyDescent="0.3">
      <c r="B2" s="125" t="s">
        <v>216</v>
      </c>
      <c r="G2" t="s">
        <v>66</v>
      </c>
      <c r="H2" s="351">
        <f>Totals!C2</f>
        <v>36526</v>
      </c>
      <c r="I2" s="352"/>
    </row>
    <row r="3" spans="2:11" x14ac:dyDescent="0.25">
      <c r="B3" s="42" t="str">
        <f>Totals!A3</f>
        <v>SOLICITATION NO. 060B6400035</v>
      </c>
      <c r="E3" s="197"/>
    </row>
    <row r="4" spans="2:11" ht="18.75" x14ac:dyDescent="0.3">
      <c r="B4" s="121" t="s">
        <v>317</v>
      </c>
      <c r="F4" s="185"/>
    </row>
    <row r="5" spans="2:11" x14ac:dyDescent="0.25">
      <c r="B5" s="42"/>
      <c r="E5" s="197"/>
    </row>
    <row r="6" spans="2:11" s="48" customFormat="1" ht="48" customHeight="1" x14ac:dyDescent="0.3">
      <c r="B6" s="353" t="s">
        <v>225</v>
      </c>
      <c r="C6" s="354"/>
      <c r="D6" s="354"/>
      <c r="E6" s="354"/>
      <c r="F6" s="354"/>
      <c r="G6" s="354"/>
      <c r="H6" s="354"/>
      <c r="I6" s="354"/>
      <c r="J6" s="354"/>
      <c r="K6" s="354"/>
    </row>
    <row r="8" spans="2:11" s="42" customFormat="1" ht="19.5" customHeight="1" x14ac:dyDescent="0.25">
      <c r="B8" s="355" t="s">
        <v>227</v>
      </c>
      <c r="C8" s="356"/>
      <c r="D8" s="356"/>
      <c r="E8" s="356"/>
      <c r="F8" s="356"/>
      <c r="G8" s="356"/>
      <c r="H8" s="356"/>
      <c r="I8" s="356" t="s">
        <v>226</v>
      </c>
      <c r="J8" s="356"/>
      <c r="K8" s="356"/>
    </row>
    <row r="9" spans="2:11" s="42" customFormat="1" ht="19.5" customHeight="1" x14ac:dyDescent="0.25">
      <c r="B9" s="357" t="s">
        <v>236</v>
      </c>
      <c r="C9" s="358"/>
      <c r="D9" s="358"/>
      <c r="E9" s="358"/>
      <c r="F9" s="358"/>
      <c r="G9" s="358"/>
      <c r="H9" s="358"/>
      <c r="I9" s="358"/>
      <c r="J9" s="358"/>
      <c r="K9" s="358"/>
    </row>
    <row r="10" spans="2:11" s="42" customFormat="1" ht="33.75" customHeight="1" x14ac:dyDescent="0.25">
      <c r="B10" s="146"/>
      <c r="C10" s="345" t="s">
        <v>237</v>
      </c>
      <c r="D10" s="345"/>
      <c r="E10" s="345"/>
      <c r="F10" s="345"/>
      <c r="G10" s="345"/>
      <c r="H10" s="345"/>
      <c r="I10" s="345"/>
      <c r="J10" s="345"/>
      <c r="K10" s="345"/>
    </row>
    <row r="11" spans="2:11" s="42" customFormat="1" ht="33.75" customHeight="1" x14ac:dyDescent="0.25">
      <c r="B11" s="146"/>
      <c r="C11" s="345" t="s">
        <v>238</v>
      </c>
      <c r="D11" s="345"/>
      <c r="E11" s="345"/>
      <c r="F11" s="345"/>
      <c r="G11" s="345"/>
      <c r="H11" s="345"/>
      <c r="I11" s="345"/>
      <c r="J11" s="345"/>
      <c r="K11" s="345"/>
    </row>
    <row r="12" spans="2:11" s="42" customFormat="1" ht="67.5" customHeight="1" x14ac:dyDescent="0.25">
      <c r="B12" s="146"/>
      <c r="C12" s="345" t="s">
        <v>239</v>
      </c>
      <c r="D12" s="345"/>
      <c r="E12" s="345"/>
      <c r="F12" s="345"/>
      <c r="G12" s="345"/>
      <c r="H12" s="345"/>
      <c r="I12" s="345"/>
      <c r="J12" s="345"/>
      <c r="K12" s="345"/>
    </row>
    <row r="14" spans="2:11" x14ac:dyDescent="0.25">
      <c r="B14" s="42" t="s">
        <v>224</v>
      </c>
      <c r="C14" s="42"/>
      <c r="D14" s="42"/>
      <c r="E14" s="42"/>
      <c r="G14" s="144"/>
    </row>
    <row r="15" spans="2:11" ht="28.5" customHeight="1" x14ac:dyDescent="0.25">
      <c r="C15" s="347" t="s">
        <v>240</v>
      </c>
      <c r="D15" s="347"/>
      <c r="E15" s="347"/>
      <c r="F15" s="347"/>
      <c r="G15" s="347"/>
      <c r="H15" s="347"/>
      <c r="I15" s="347"/>
      <c r="J15" s="347"/>
      <c r="K15" s="347"/>
    </row>
    <row r="17" spans="1:25" x14ac:dyDescent="0.25">
      <c r="B17" s="42" t="s">
        <v>222</v>
      </c>
      <c r="C17" s="42"/>
      <c r="D17" s="42"/>
      <c r="E17" s="42"/>
    </row>
    <row r="18" spans="1:25" s="122" customFormat="1" ht="23.25" customHeight="1" x14ac:dyDescent="0.25">
      <c r="C18" s="345" t="s">
        <v>241</v>
      </c>
      <c r="D18" s="345"/>
      <c r="E18" s="345"/>
      <c r="F18" s="345"/>
      <c r="G18" s="345"/>
      <c r="H18" s="345"/>
      <c r="I18" s="345"/>
      <c r="J18" s="345"/>
      <c r="K18" s="345"/>
      <c r="M18" s="346"/>
      <c r="N18" s="346"/>
      <c r="O18" s="346"/>
      <c r="P18" s="346"/>
      <c r="Q18" s="346"/>
      <c r="R18" s="346"/>
      <c r="S18" s="346"/>
      <c r="T18" s="346"/>
      <c r="U18" s="346"/>
      <c r="V18" s="346"/>
      <c r="W18" s="346"/>
      <c r="X18" s="346"/>
      <c r="Y18" s="346"/>
    </row>
    <row r="19" spans="1:25" s="122" customFormat="1" ht="39.75" customHeight="1" x14ac:dyDescent="0.25">
      <c r="C19" s="345" t="s">
        <v>405</v>
      </c>
      <c r="D19" s="345"/>
      <c r="E19" s="345"/>
      <c r="F19" s="345"/>
      <c r="G19" s="345"/>
      <c r="H19" s="345"/>
      <c r="I19" s="345"/>
      <c r="J19" s="345"/>
      <c r="K19" s="345"/>
      <c r="M19" s="137"/>
      <c r="N19" s="137"/>
      <c r="O19" s="137"/>
      <c r="P19" s="137"/>
      <c r="Q19" s="137"/>
      <c r="R19" s="137"/>
      <c r="S19" s="137"/>
      <c r="T19" s="137"/>
      <c r="U19" s="137"/>
      <c r="V19" s="137"/>
      <c r="W19" s="137"/>
      <c r="X19" s="137"/>
      <c r="Y19" s="137"/>
    </row>
    <row r="20" spans="1:25" ht="51.75" customHeight="1" x14ac:dyDescent="0.25">
      <c r="A20" s="143"/>
      <c r="C20" s="344" t="s">
        <v>242</v>
      </c>
      <c r="D20" s="344"/>
      <c r="E20" s="344"/>
      <c r="F20" s="344"/>
      <c r="G20" s="344"/>
      <c r="H20" s="344"/>
      <c r="I20" s="344"/>
      <c r="J20" s="344"/>
      <c r="K20" s="344"/>
      <c r="L20" s="116"/>
      <c r="M20" s="116"/>
    </row>
    <row r="21" spans="1:25" s="122" customFormat="1" ht="39.75" customHeight="1" x14ac:dyDescent="0.25">
      <c r="C21" s="345" t="s">
        <v>403</v>
      </c>
      <c r="D21" s="345"/>
      <c r="E21" s="345"/>
      <c r="F21" s="345"/>
      <c r="G21" s="345"/>
      <c r="H21" s="345"/>
      <c r="I21" s="345"/>
      <c r="J21" s="345"/>
      <c r="K21" s="345"/>
      <c r="M21" s="196"/>
      <c r="N21" s="196"/>
      <c r="O21" s="196"/>
      <c r="P21" s="196"/>
      <c r="Q21" s="196"/>
      <c r="R21" s="196"/>
      <c r="S21" s="196"/>
      <c r="T21" s="196"/>
      <c r="U21" s="196"/>
      <c r="V21" s="196"/>
      <c r="W21" s="196"/>
      <c r="X21" s="196"/>
      <c r="Y21" s="196"/>
    </row>
    <row r="22" spans="1:25" x14ac:dyDescent="0.25">
      <c r="C22" t="s">
        <v>404</v>
      </c>
    </row>
    <row r="24" spans="1:25" x14ac:dyDescent="0.25">
      <c r="B24" s="42" t="s">
        <v>223</v>
      </c>
      <c r="C24" s="42"/>
      <c r="D24" s="42"/>
      <c r="E24" s="42"/>
      <c r="M24" s="116"/>
    </row>
    <row r="25" spans="1:25" s="122" customFormat="1" ht="70.5" customHeight="1" x14ac:dyDescent="0.25">
      <c r="C25" s="345" t="s">
        <v>243</v>
      </c>
      <c r="D25" s="345"/>
      <c r="E25" s="345"/>
      <c r="F25" s="345"/>
      <c r="G25" s="345"/>
      <c r="H25" s="345"/>
      <c r="I25" s="345"/>
      <c r="J25" s="345"/>
      <c r="K25" s="345"/>
      <c r="L25" s="146"/>
      <c r="M25" s="346"/>
      <c r="N25" s="346"/>
      <c r="O25" s="346"/>
      <c r="P25" s="346"/>
      <c r="Q25" s="346"/>
      <c r="R25" s="346"/>
      <c r="S25" s="346"/>
      <c r="T25" s="346"/>
      <c r="U25" s="346"/>
      <c r="V25" s="346"/>
      <c r="W25" s="346"/>
      <c r="X25" s="346"/>
      <c r="Y25" s="346"/>
    </row>
    <row r="26" spans="1:25" s="122" customFormat="1" ht="36.75" customHeight="1" x14ac:dyDescent="0.25">
      <c r="C26" s="345" t="s">
        <v>220</v>
      </c>
      <c r="D26" s="345"/>
      <c r="E26" s="345"/>
      <c r="F26" s="345"/>
      <c r="G26" s="345"/>
      <c r="H26" s="345"/>
      <c r="I26" s="345"/>
      <c r="J26" s="345"/>
      <c r="K26" s="345"/>
      <c r="L26" s="146"/>
      <c r="M26" s="137"/>
      <c r="N26" s="137"/>
      <c r="O26" s="137"/>
      <c r="P26" s="137"/>
      <c r="Q26" s="137"/>
      <c r="R26" s="137"/>
      <c r="S26" s="137"/>
      <c r="T26" s="137"/>
      <c r="U26" s="137"/>
      <c r="V26" s="137"/>
      <c r="W26" s="137"/>
      <c r="X26" s="137"/>
      <c r="Y26" s="137"/>
    </row>
    <row r="28" spans="1:25" s="122" customFormat="1" x14ac:dyDescent="0.25">
      <c r="B28" s="136" t="s">
        <v>312</v>
      </c>
      <c r="C28" s="136"/>
      <c r="D28" s="136"/>
      <c r="E28" s="136"/>
    </row>
    <row r="29" spans="1:25" s="122" customFormat="1" ht="24" customHeight="1" x14ac:dyDescent="0.25">
      <c r="C29" s="345" t="s">
        <v>407</v>
      </c>
      <c r="D29" s="345"/>
      <c r="E29" s="345"/>
      <c r="F29" s="345"/>
      <c r="G29" s="345"/>
      <c r="H29" s="345"/>
      <c r="I29" s="345"/>
      <c r="J29" s="345"/>
      <c r="K29" s="345"/>
      <c r="M29" s="346"/>
      <c r="N29" s="346"/>
      <c r="O29" s="346"/>
      <c r="P29" s="346"/>
      <c r="Q29" s="346"/>
      <c r="R29" s="346"/>
      <c r="S29" s="346"/>
      <c r="T29" s="346"/>
      <c r="U29" s="346"/>
      <c r="V29" s="346"/>
      <c r="W29" s="346"/>
      <c r="X29" s="346"/>
      <c r="Y29" s="346"/>
    </row>
    <row r="30" spans="1:25" s="122" customFormat="1" ht="35.25" customHeight="1" x14ac:dyDescent="0.25">
      <c r="C30" s="345" t="s">
        <v>220</v>
      </c>
      <c r="D30" s="345"/>
      <c r="E30" s="345"/>
      <c r="F30" s="345"/>
      <c r="G30" s="345"/>
      <c r="H30" s="345"/>
      <c r="I30" s="345"/>
      <c r="J30" s="345"/>
      <c r="K30" s="345"/>
      <c r="M30" s="137"/>
      <c r="N30" s="137"/>
      <c r="O30" s="137"/>
      <c r="P30" s="137"/>
      <c r="Q30" s="137"/>
      <c r="R30" s="137"/>
      <c r="S30" s="137"/>
      <c r="T30" s="137"/>
      <c r="U30" s="137"/>
      <c r="V30" s="137"/>
      <c r="W30" s="137"/>
      <c r="X30" s="137"/>
      <c r="Y30" s="137"/>
    </row>
    <row r="31" spans="1:25" s="122" customFormat="1" ht="53.25" customHeight="1" x14ac:dyDescent="0.25">
      <c r="C31" s="345" t="s">
        <v>410</v>
      </c>
      <c r="D31" s="345"/>
      <c r="E31" s="345"/>
      <c r="F31" s="345"/>
      <c r="G31" s="345"/>
      <c r="H31" s="345"/>
      <c r="I31" s="345"/>
      <c r="J31" s="345"/>
      <c r="K31" s="345"/>
      <c r="M31" s="137"/>
      <c r="N31" s="137"/>
      <c r="O31" s="137"/>
      <c r="P31" s="137"/>
      <c r="Q31" s="137"/>
      <c r="R31" s="137"/>
      <c r="S31" s="137"/>
      <c r="T31" s="137"/>
      <c r="U31" s="137"/>
      <c r="V31" s="137"/>
      <c r="W31" s="137"/>
      <c r="X31" s="137"/>
      <c r="Y31" s="137"/>
    </row>
    <row r="32" spans="1:25" s="122" customFormat="1" ht="38.25" customHeight="1" x14ac:dyDescent="0.25">
      <c r="C32" s="343" t="s">
        <v>409</v>
      </c>
      <c r="D32" s="343"/>
      <c r="E32" s="343"/>
      <c r="F32" s="343"/>
      <c r="G32" s="343"/>
      <c r="H32" s="343"/>
      <c r="I32" s="343"/>
      <c r="J32" s="343"/>
      <c r="K32" s="343"/>
      <c r="M32" s="137"/>
      <c r="N32" s="137"/>
      <c r="O32" s="137"/>
      <c r="P32" s="137"/>
      <c r="Q32" s="137"/>
      <c r="R32" s="137"/>
      <c r="S32" s="137"/>
      <c r="T32" s="137"/>
      <c r="U32" s="137"/>
      <c r="V32" s="137"/>
      <c r="W32" s="137"/>
      <c r="X32" s="137"/>
      <c r="Y32" s="137"/>
    </row>
    <row r="34" spans="2:25" x14ac:dyDescent="0.25">
      <c r="B34" s="42" t="s">
        <v>219</v>
      </c>
      <c r="C34" s="42"/>
      <c r="D34" s="42"/>
      <c r="E34" s="42"/>
      <c r="M34" s="116"/>
    </row>
    <row r="35" spans="2:25" ht="24" customHeight="1" x14ac:dyDescent="0.25">
      <c r="C35" s="344" t="s">
        <v>406</v>
      </c>
      <c r="D35" s="344"/>
      <c r="E35" s="344"/>
      <c r="F35" s="344"/>
      <c r="G35" s="344"/>
      <c r="H35" s="344"/>
      <c r="I35" s="344"/>
      <c r="J35" s="344"/>
      <c r="K35" s="344"/>
      <c r="M35" s="342"/>
      <c r="N35" s="342"/>
      <c r="O35" s="342"/>
      <c r="P35" s="342"/>
      <c r="Q35" s="342"/>
      <c r="R35" s="342"/>
      <c r="S35" s="342"/>
      <c r="T35" s="342"/>
      <c r="U35" s="342"/>
      <c r="V35" s="342"/>
      <c r="W35" s="342"/>
      <c r="X35" s="342"/>
      <c r="Y35" s="342"/>
    </row>
    <row r="36" spans="2:25" ht="34.5" customHeight="1" x14ac:dyDescent="0.25">
      <c r="C36" s="344" t="s">
        <v>246</v>
      </c>
      <c r="D36" s="344"/>
      <c r="E36" s="344"/>
      <c r="F36" s="344"/>
      <c r="G36" s="344"/>
      <c r="H36" s="344"/>
      <c r="I36" s="344"/>
      <c r="J36" s="344"/>
      <c r="K36" s="344"/>
      <c r="M36" s="346"/>
      <c r="N36" s="346"/>
      <c r="O36" s="346"/>
      <c r="P36" s="346"/>
      <c r="Q36" s="346"/>
      <c r="R36" s="346"/>
      <c r="S36" s="346"/>
      <c r="T36" s="346"/>
      <c r="U36" s="346"/>
      <c r="V36" s="346"/>
      <c r="W36" s="346"/>
      <c r="X36" s="346"/>
      <c r="Y36" s="346"/>
    </row>
    <row r="37" spans="2:25" ht="40.5" customHeight="1" x14ac:dyDescent="0.25">
      <c r="C37" s="344" t="s">
        <v>245</v>
      </c>
      <c r="D37" s="344"/>
      <c r="E37" s="344"/>
      <c r="F37" s="344"/>
      <c r="G37" s="344"/>
      <c r="H37" s="344"/>
      <c r="I37" s="344"/>
      <c r="J37" s="344"/>
      <c r="K37" s="344"/>
      <c r="M37" s="342"/>
      <c r="N37" s="342"/>
      <c r="O37" s="342"/>
      <c r="P37" s="342"/>
      <c r="Q37" s="342"/>
      <c r="R37" s="342"/>
      <c r="S37" s="342"/>
      <c r="T37" s="342"/>
      <c r="U37" s="342"/>
      <c r="V37" s="342"/>
      <c r="W37" s="342"/>
      <c r="X37" s="342"/>
      <c r="Y37" s="342"/>
    </row>
    <row r="38" spans="2:25" ht="82.5" customHeight="1" x14ac:dyDescent="0.25">
      <c r="C38" s="151"/>
      <c r="D38" s="341" t="s">
        <v>244</v>
      </c>
      <c r="E38" s="341"/>
      <c r="F38" s="341"/>
      <c r="G38" s="341"/>
      <c r="H38" s="341"/>
      <c r="I38" s="341"/>
      <c r="J38" s="341"/>
      <c r="K38" s="341"/>
      <c r="M38" s="148"/>
      <c r="N38" s="148"/>
      <c r="O38" s="148"/>
      <c r="P38" s="148"/>
      <c r="Q38" s="148"/>
      <c r="R38" s="148"/>
      <c r="S38" s="148"/>
      <c r="T38" s="148"/>
      <c r="U38" s="148"/>
      <c r="V38" s="148"/>
      <c r="W38" s="148"/>
      <c r="X38" s="148"/>
      <c r="Y38" s="148"/>
    </row>
    <row r="39" spans="2:25" ht="49.5" customHeight="1" x14ac:dyDescent="0.25">
      <c r="D39" s="341" t="s">
        <v>197</v>
      </c>
      <c r="E39" s="341"/>
      <c r="F39" s="341"/>
      <c r="G39" s="341"/>
      <c r="H39" s="341"/>
      <c r="I39" s="341"/>
      <c r="J39" s="341"/>
      <c r="K39" s="341"/>
    </row>
    <row r="40" spans="2:25" ht="52.5" customHeight="1" x14ac:dyDescent="0.25">
      <c r="B40" s="93"/>
      <c r="D40" s="341" t="s">
        <v>196</v>
      </c>
      <c r="E40" s="341"/>
      <c r="F40" s="341"/>
      <c r="G40" s="341"/>
      <c r="H40" s="341"/>
      <c r="I40" s="341"/>
      <c r="J40" s="341"/>
      <c r="K40" s="341"/>
    </row>
    <row r="41" spans="2:25" ht="54" customHeight="1" x14ac:dyDescent="0.25">
      <c r="B41" s="93"/>
      <c r="D41" s="341" t="s">
        <v>198</v>
      </c>
      <c r="E41" s="341"/>
      <c r="F41" s="341"/>
      <c r="G41" s="341"/>
      <c r="H41" s="341"/>
      <c r="I41" s="341"/>
      <c r="J41" s="341"/>
      <c r="K41" s="341"/>
    </row>
    <row r="42" spans="2:25" ht="52.5" customHeight="1" x14ac:dyDescent="0.25">
      <c r="B42" s="93"/>
      <c r="D42" s="341" t="s">
        <v>217</v>
      </c>
      <c r="E42" s="341"/>
      <c r="F42" s="341"/>
      <c r="G42" s="341"/>
      <c r="H42" s="341"/>
      <c r="I42" s="341"/>
      <c r="J42" s="341"/>
      <c r="K42" s="341"/>
    </row>
    <row r="43" spans="2:25" ht="53.25" customHeight="1" x14ac:dyDescent="0.25">
      <c r="B43" s="93"/>
      <c r="D43" s="341" t="s">
        <v>247</v>
      </c>
      <c r="E43" s="341"/>
      <c r="F43" s="341"/>
      <c r="G43" s="341"/>
      <c r="H43" s="341"/>
      <c r="I43" s="341"/>
      <c r="J43" s="341"/>
      <c r="K43" s="341"/>
      <c r="M43" s="116"/>
    </row>
    <row r="45" spans="2:25" x14ac:dyDescent="0.25">
      <c r="B45" s="339" t="s">
        <v>255</v>
      </c>
      <c r="C45" s="42"/>
      <c r="D45" s="42"/>
      <c r="E45" s="42"/>
    </row>
    <row r="46" spans="2:25" ht="66.75" customHeight="1" x14ac:dyDescent="0.25">
      <c r="B46" s="93"/>
      <c r="C46" s="341" t="s">
        <v>412</v>
      </c>
      <c r="D46" s="341"/>
      <c r="E46" s="341"/>
      <c r="F46" s="341"/>
      <c r="G46" s="341"/>
      <c r="H46" s="341"/>
      <c r="I46" s="341"/>
      <c r="J46" s="341"/>
      <c r="K46" s="341"/>
    </row>
    <row r="47" spans="2:25" x14ac:dyDescent="0.25">
      <c r="B47" s="93"/>
    </row>
    <row r="48" spans="2:25" x14ac:dyDescent="0.25">
      <c r="B48" s="339" t="s">
        <v>221</v>
      </c>
      <c r="C48" s="42"/>
      <c r="D48" s="42"/>
      <c r="E48" s="42"/>
    </row>
    <row r="49" spans="2:12" ht="82.5" customHeight="1" x14ac:dyDescent="0.25">
      <c r="B49" s="93"/>
      <c r="C49" s="344" t="s">
        <v>416</v>
      </c>
      <c r="D49" s="344"/>
      <c r="E49" s="344"/>
      <c r="F49" s="344"/>
      <c r="G49" s="344"/>
      <c r="H49" s="344"/>
      <c r="I49" s="344"/>
      <c r="J49" s="344"/>
      <c r="K49" s="344"/>
    </row>
    <row r="50" spans="2:12" ht="33.75" customHeight="1" x14ac:dyDescent="0.25">
      <c r="B50" s="93"/>
      <c r="C50" s="341" t="s">
        <v>248</v>
      </c>
      <c r="D50" s="341"/>
      <c r="E50" s="341"/>
      <c r="F50" s="341"/>
      <c r="G50" s="341"/>
      <c r="H50" s="341"/>
      <c r="I50" s="341"/>
      <c r="J50" s="341"/>
      <c r="K50" s="341"/>
    </row>
    <row r="51" spans="2:12" ht="20.25" customHeight="1" x14ac:dyDescent="0.25">
      <c r="B51" s="93"/>
      <c r="C51" s="341" t="s">
        <v>413</v>
      </c>
      <c r="D51" s="341"/>
      <c r="E51" s="341"/>
      <c r="F51" s="341"/>
      <c r="G51" s="341"/>
      <c r="H51" s="341"/>
      <c r="I51" s="341"/>
      <c r="J51" s="341"/>
      <c r="K51" s="341"/>
    </row>
    <row r="52" spans="2:12" ht="36" customHeight="1" x14ac:dyDescent="0.25">
      <c r="B52" s="300"/>
      <c r="C52" s="341" t="s">
        <v>414</v>
      </c>
      <c r="D52" s="341"/>
      <c r="E52" s="341"/>
      <c r="F52" s="341"/>
      <c r="G52" s="341"/>
      <c r="H52" s="341"/>
      <c r="I52" s="341"/>
      <c r="J52" s="341"/>
      <c r="K52" s="341"/>
      <c r="L52" s="147"/>
    </row>
    <row r="53" spans="2:12" ht="36" customHeight="1" x14ac:dyDescent="0.25">
      <c r="B53" s="301"/>
      <c r="C53" s="341" t="s">
        <v>415</v>
      </c>
      <c r="D53" s="341"/>
      <c r="E53" s="341"/>
      <c r="F53" s="341"/>
      <c r="G53" s="341"/>
      <c r="H53" s="341"/>
      <c r="I53" s="341"/>
      <c r="J53" s="341"/>
      <c r="K53" s="341"/>
      <c r="L53" s="147"/>
    </row>
    <row r="54" spans="2:12" ht="40.5" customHeight="1" x14ac:dyDescent="0.25">
      <c r="B54" s="301"/>
      <c r="C54" s="341" t="s">
        <v>417</v>
      </c>
      <c r="D54" s="341"/>
      <c r="E54" s="341"/>
      <c r="F54" s="341"/>
      <c r="G54" s="341"/>
      <c r="H54" s="341"/>
      <c r="I54" s="341"/>
      <c r="J54" s="341"/>
      <c r="K54" s="341"/>
    </row>
    <row r="55" spans="2:12" ht="51.75" customHeight="1" x14ac:dyDescent="0.25">
      <c r="B55" s="301"/>
      <c r="C55" s="341" t="s">
        <v>418</v>
      </c>
      <c r="D55" s="341"/>
      <c r="E55" s="341"/>
      <c r="F55" s="341"/>
      <c r="G55" s="341"/>
      <c r="H55" s="341"/>
      <c r="I55" s="341"/>
      <c r="J55" s="341"/>
      <c r="K55" s="341"/>
    </row>
    <row r="56" spans="2:12" x14ac:dyDescent="0.25">
      <c r="B56" s="93"/>
    </row>
    <row r="57" spans="2:12" x14ac:dyDescent="0.25">
      <c r="B57" s="93"/>
    </row>
    <row r="58" spans="2:12" x14ac:dyDescent="0.25">
      <c r="B58" s="93"/>
    </row>
    <row r="59" spans="2:12" x14ac:dyDescent="0.25">
      <c r="B59" s="93"/>
    </row>
    <row r="60" spans="2:12" x14ac:dyDescent="0.25">
      <c r="B60" s="93"/>
    </row>
    <row r="61" spans="2:12" x14ac:dyDescent="0.25">
      <c r="B61" s="93"/>
    </row>
    <row r="62" spans="2:12" x14ac:dyDescent="0.25">
      <c r="B62" s="93"/>
    </row>
    <row r="63" spans="2:12" x14ac:dyDescent="0.25">
      <c r="B63" s="93"/>
    </row>
    <row r="64" spans="2:12" x14ac:dyDescent="0.25">
      <c r="B64" s="93"/>
    </row>
    <row r="73" spans="2:2" x14ac:dyDescent="0.25">
      <c r="B73"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sheetData>
  <mergeCells count="42">
    <mergeCell ref="H1:K1"/>
    <mergeCell ref="H2:I2"/>
    <mergeCell ref="C21:K21"/>
    <mergeCell ref="C55:K55"/>
    <mergeCell ref="C54:K54"/>
    <mergeCell ref="D40:K40"/>
    <mergeCell ref="D39:K39"/>
    <mergeCell ref="C51:K51"/>
    <mergeCell ref="C52:K52"/>
    <mergeCell ref="C53:K53"/>
    <mergeCell ref="C46:K46"/>
    <mergeCell ref="C49:K49"/>
    <mergeCell ref="C50:K50"/>
    <mergeCell ref="B6:K6"/>
    <mergeCell ref="B8:K8"/>
    <mergeCell ref="B9:K9"/>
    <mergeCell ref="C10:K10"/>
    <mergeCell ref="C11:K11"/>
    <mergeCell ref="C12:K12"/>
    <mergeCell ref="C18:K18"/>
    <mergeCell ref="C19:K19"/>
    <mergeCell ref="C15:K15"/>
    <mergeCell ref="M18:Y18"/>
    <mergeCell ref="M36:Y36"/>
    <mergeCell ref="M25:Y25"/>
    <mergeCell ref="M35:Y35"/>
    <mergeCell ref="M29:Y29"/>
    <mergeCell ref="C32:K32"/>
    <mergeCell ref="C35:K35"/>
    <mergeCell ref="C36:K36"/>
    <mergeCell ref="C37:K37"/>
    <mergeCell ref="C20:K20"/>
    <mergeCell ref="C25:K25"/>
    <mergeCell ref="C26:K26"/>
    <mergeCell ref="C29:K29"/>
    <mergeCell ref="C30:K30"/>
    <mergeCell ref="C31:K31"/>
    <mergeCell ref="D38:K38"/>
    <mergeCell ref="D43:K43"/>
    <mergeCell ref="D42:K42"/>
    <mergeCell ref="D41:K41"/>
    <mergeCell ref="M37:Y37"/>
  </mergeCells>
  <pageMargins left="0.7" right="0.7" top="1" bottom="0.75" header="0.3" footer="0.3"/>
  <pageSetup paperSize="17" orientation="portrait" r:id="rId1"/>
  <headerFooter>
    <oddHeader>&amp;CTask Order 1
Document Imaging Workflow System 2 (DIWS 2)
TORFP # V-HQ-16025-IT</oddHeader>
    <oddFooter>&amp;L&amp;A
Printed &amp;D &amp;T&amp;RPage &amp;P of &amp;N</oddFooter>
  </headerFooter>
  <rowBreaks count="1" manualBreakCount="1">
    <brk id="33" min="1"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G14" sqref="G14"/>
    </sheetView>
  </sheetViews>
  <sheetFormatPr defaultRowHeight="15" x14ac:dyDescent="0.25"/>
  <sheetData>
    <row r="1" spans="1:14" x14ac:dyDescent="0.25">
      <c r="A1" t="s">
        <v>109</v>
      </c>
      <c r="B1" t="s">
        <v>110</v>
      </c>
      <c r="C1" t="s">
        <v>111</v>
      </c>
      <c r="D1" t="s">
        <v>112</v>
      </c>
      <c r="E1" t="s">
        <v>113</v>
      </c>
      <c r="F1" t="s">
        <v>114</v>
      </c>
    </row>
    <row r="2" spans="1:14" x14ac:dyDescent="0.25">
      <c r="A2">
        <v>833</v>
      </c>
      <c r="B2">
        <v>167</v>
      </c>
      <c r="C2">
        <v>167</v>
      </c>
      <c r="D2">
        <v>167</v>
      </c>
      <c r="E2">
        <v>167</v>
      </c>
      <c r="F2">
        <v>166</v>
      </c>
      <c r="H2">
        <f>SUM(A2:F2)</f>
        <v>1667</v>
      </c>
      <c r="I2">
        <f>H2*I20</f>
        <v>50010</v>
      </c>
    </row>
    <row r="8" spans="1:14" x14ac:dyDescent="0.25">
      <c r="N8">
        <v>50</v>
      </c>
    </row>
    <row r="14" spans="1:14" x14ac:dyDescent="0.25">
      <c r="G14">
        <v>5000</v>
      </c>
      <c r="H14" t="s">
        <v>167</v>
      </c>
      <c r="M14">
        <v>50000</v>
      </c>
    </row>
    <row r="15" spans="1:14" x14ac:dyDescent="0.25">
      <c r="G15">
        <v>10</v>
      </c>
      <c r="H15" t="s">
        <v>168</v>
      </c>
    </row>
    <row r="16" spans="1:14" x14ac:dyDescent="0.25">
      <c r="G16">
        <v>50000</v>
      </c>
    </row>
    <row r="19" spans="7:12" x14ac:dyDescent="0.25">
      <c r="G19" t="s">
        <v>169</v>
      </c>
      <c r="I19">
        <v>50000</v>
      </c>
    </row>
    <row r="20" spans="7:12" x14ac:dyDescent="0.25">
      <c r="G20" t="s">
        <v>170</v>
      </c>
      <c r="I20">
        <v>30</v>
      </c>
    </row>
    <row r="21" spans="7:12" x14ac:dyDescent="0.25">
      <c r="G21" t="s">
        <v>171</v>
      </c>
      <c r="I21">
        <v>10</v>
      </c>
      <c r="L21">
        <f>250000*30</f>
        <v>7500000</v>
      </c>
    </row>
    <row r="23" spans="7:12" x14ac:dyDescent="0.25">
      <c r="H23" t="s">
        <v>172</v>
      </c>
      <c r="I23">
        <f>I19/I20/I21</f>
        <v>166.66666666666669</v>
      </c>
    </row>
    <row r="24" spans="7:12" x14ac:dyDescent="0.25">
      <c r="H24" t="s">
        <v>173</v>
      </c>
      <c r="I24">
        <f>I23*5</f>
        <v>833.33333333333348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248"/>
  <sheetViews>
    <sheetView zoomScale="97" zoomScaleNormal="110" zoomScaleSheetLayoutView="75" workbookViewId="0">
      <selection activeCell="F74" sqref="F74:F75"/>
    </sheetView>
  </sheetViews>
  <sheetFormatPr defaultColWidth="9.28515625" defaultRowHeight="15" x14ac:dyDescent="0.25"/>
  <cols>
    <col min="1" max="1" width="3.7109375" style="21" customWidth="1"/>
    <col min="2" max="2" width="49" style="18" customWidth="1"/>
    <col min="3" max="3" width="16.42578125" style="18" customWidth="1"/>
    <col min="4" max="5" width="9.5703125" style="18" customWidth="1"/>
    <col min="6" max="6" width="3.140625" style="14" customWidth="1"/>
    <col min="7" max="24" width="10.5703125" style="19" customWidth="1"/>
    <col min="25" max="25" width="4.5703125" customWidth="1"/>
    <col min="26" max="26" width="9.28515625" style="19" customWidth="1"/>
    <col min="27" max="27" width="10.7109375" customWidth="1"/>
    <col min="28" max="28" width="17.7109375" customWidth="1"/>
    <col min="122" max="267" width="9.28515625" style="20"/>
    <col min="268" max="268" width="3.7109375" style="20" customWidth="1"/>
    <col min="269" max="269" width="25.7109375" style="20" customWidth="1"/>
    <col min="270" max="270" width="11.28515625" style="20" bestFit="1" customWidth="1"/>
    <col min="271" max="271" width="5.42578125" style="20" customWidth="1"/>
    <col min="272" max="272" width="13.28515625" style="20" customWidth="1"/>
    <col min="273" max="281" width="9.28515625" style="20" customWidth="1"/>
    <col min="282" max="283" width="10.7109375" style="20" customWidth="1"/>
    <col min="284" max="284" width="17.7109375" style="20" customWidth="1"/>
    <col min="285" max="523" width="9.28515625" style="20"/>
    <col min="524" max="524" width="3.7109375" style="20" customWidth="1"/>
    <col min="525" max="525" width="25.7109375" style="20" customWidth="1"/>
    <col min="526" max="526" width="11.28515625" style="20" bestFit="1" customWidth="1"/>
    <col min="527" max="527" width="5.42578125" style="20" customWidth="1"/>
    <col min="528" max="528" width="13.28515625" style="20" customWidth="1"/>
    <col min="529" max="537" width="9.28515625" style="20" customWidth="1"/>
    <col min="538" max="539" width="10.7109375" style="20" customWidth="1"/>
    <col min="540" max="540" width="17.7109375" style="20" customWidth="1"/>
    <col min="541" max="779" width="9.28515625" style="20"/>
    <col min="780" max="780" width="3.7109375" style="20" customWidth="1"/>
    <col min="781" max="781" width="25.7109375" style="20" customWidth="1"/>
    <col min="782" max="782" width="11.28515625" style="20" bestFit="1" customWidth="1"/>
    <col min="783" max="783" width="5.42578125" style="20" customWidth="1"/>
    <col min="784" max="784" width="13.28515625" style="20" customWidth="1"/>
    <col min="785" max="793" width="9.28515625" style="20" customWidth="1"/>
    <col min="794" max="795" width="10.7109375" style="20" customWidth="1"/>
    <col min="796" max="796" width="17.7109375" style="20" customWidth="1"/>
    <col min="797" max="1035" width="9.28515625" style="20"/>
    <col min="1036" max="1036" width="3.7109375" style="20" customWidth="1"/>
    <col min="1037" max="1037" width="25.7109375" style="20" customWidth="1"/>
    <col min="1038" max="1038" width="11.28515625" style="20" bestFit="1" customWidth="1"/>
    <col min="1039" max="1039" width="5.42578125" style="20" customWidth="1"/>
    <col min="1040" max="1040" width="13.28515625" style="20" customWidth="1"/>
    <col min="1041" max="1049" width="9.28515625" style="20" customWidth="1"/>
    <col min="1050" max="1051" width="10.7109375" style="20" customWidth="1"/>
    <col min="1052" max="1052" width="17.7109375" style="20" customWidth="1"/>
    <col min="1053" max="1291" width="9.28515625" style="20"/>
    <col min="1292" max="1292" width="3.7109375" style="20" customWidth="1"/>
    <col min="1293" max="1293" width="25.7109375" style="20" customWidth="1"/>
    <col min="1294" max="1294" width="11.28515625" style="20" bestFit="1" customWidth="1"/>
    <col min="1295" max="1295" width="5.42578125" style="20" customWidth="1"/>
    <col min="1296" max="1296" width="13.28515625" style="20" customWidth="1"/>
    <col min="1297" max="1305" width="9.28515625" style="20" customWidth="1"/>
    <col min="1306" max="1307" width="10.7109375" style="20" customWidth="1"/>
    <col min="1308" max="1308" width="17.7109375" style="20" customWidth="1"/>
    <col min="1309" max="1547" width="9.28515625" style="20"/>
    <col min="1548" max="1548" width="3.7109375" style="20" customWidth="1"/>
    <col min="1549" max="1549" width="25.7109375" style="20" customWidth="1"/>
    <col min="1550" max="1550" width="11.28515625" style="20" bestFit="1" customWidth="1"/>
    <col min="1551" max="1551" width="5.42578125" style="20" customWidth="1"/>
    <col min="1552" max="1552" width="13.28515625" style="20" customWidth="1"/>
    <col min="1553" max="1561" width="9.28515625" style="20" customWidth="1"/>
    <col min="1562" max="1563" width="10.7109375" style="20" customWidth="1"/>
    <col min="1564" max="1564" width="17.7109375" style="20" customWidth="1"/>
    <col min="1565" max="1803" width="9.28515625" style="20"/>
    <col min="1804" max="1804" width="3.7109375" style="20" customWidth="1"/>
    <col min="1805" max="1805" width="25.7109375" style="20" customWidth="1"/>
    <col min="1806" max="1806" width="11.28515625" style="20" bestFit="1" customWidth="1"/>
    <col min="1807" max="1807" width="5.42578125" style="20" customWidth="1"/>
    <col min="1808" max="1808" width="13.28515625" style="20" customWidth="1"/>
    <col min="1809" max="1817" width="9.28515625" style="20" customWidth="1"/>
    <col min="1818" max="1819" width="10.7109375" style="20" customWidth="1"/>
    <col min="1820" max="1820" width="17.7109375" style="20" customWidth="1"/>
    <col min="1821" max="2059" width="9.28515625" style="20"/>
    <col min="2060" max="2060" width="3.7109375" style="20" customWidth="1"/>
    <col min="2061" max="2061" width="25.7109375" style="20" customWidth="1"/>
    <col min="2062" max="2062" width="11.28515625" style="20" bestFit="1" customWidth="1"/>
    <col min="2063" max="2063" width="5.42578125" style="20" customWidth="1"/>
    <col min="2064" max="2064" width="13.28515625" style="20" customWidth="1"/>
    <col min="2065" max="2073" width="9.28515625" style="20" customWidth="1"/>
    <col min="2074" max="2075" width="10.7109375" style="20" customWidth="1"/>
    <col min="2076" max="2076" width="17.7109375" style="20" customWidth="1"/>
    <col min="2077" max="2315" width="9.28515625" style="20"/>
    <col min="2316" max="2316" width="3.7109375" style="20" customWidth="1"/>
    <col min="2317" max="2317" width="25.7109375" style="20" customWidth="1"/>
    <col min="2318" max="2318" width="11.28515625" style="20" bestFit="1" customWidth="1"/>
    <col min="2319" max="2319" width="5.42578125" style="20" customWidth="1"/>
    <col min="2320" max="2320" width="13.28515625" style="20" customWidth="1"/>
    <col min="2321" max="2329" width="9.28515625" style="20" customWidth="1"/>
    <col min="2330" max="2331" width="10.7109375" style="20" customWidth="1"/>
    <col min="2332" max="2332" width="17.7109375" style="20" customWidth="1"/>
    <col min="2333" max="2571" width="9.28515625" style="20"/>
    <col min="2572" max="2572" width="3.7109375" style="20" customWidth="1"/>
    <col min="2573" max="2573" width="25.7109375" style="20" customWidth="1"/>
    <col min="2574" max="2574" width="11.28515625" style="20" bestFit="1" customWidth="1"/>
    <col min="2575" max="2575" width="5.42578125" style="20" customWidth="1"/>
    <col min="2576" max="2576" width="13.28515625" style="20" customWidth="1"/>
    <col min="2577" max="2585" width="9.28515625" style="20" customWidth="1"/>
    <col min="2586" max="2587" width="10.7109375" style="20" customWidth="1"/>
    <col min="2588" max="2588" width="17.7109375" style="20" customWidth="1"/>
    <col min="2589" max="2827" width="9.28515625" style="20"/>
    <col min="2828" max="2828" width="3.7109375" style="20" customWidth="1"/>
    <col min="2829" max="2829" width="25.7109375" style="20" customWidth="1"/>
    <col min="2830" max="2830" width="11.28515625" style="20" bestFit="1" customWidth="1"/>
    <col min="2831" max="2831" width="5.42578125" style="20" customWidth="1"/>
    <col min="2832" max="2832" width="13.28515625" style="20" customWidth="1"/>
    <col min="2833" max="2841" width="9.28515625" style="20" customWidth="1"/>
    <col min="2842" max="2843" width="10.7109375" style="20" customWidth="1"/>
    <col min="2844" max="2844" width="17.7109375" style="20" customWidth="1"/>
    <col min="2845" max="3083" width="9.28515625" style="20"/>
    <col min="3084" max="3084" width="3.7109375" style="20" customWidth="1"/>
    <col min="3085" max="3085" width="25.7109375" style="20" customWidth="1"/>
    <col min="3086" max="3086" width="11.28515625" style="20" bestFit="1" customWidth="1"/>
    <col min="3087" max="3087" width="5.42578125" style="20" customWidth="1"/>
    <col min="3088" max="3088" width="13.28515625" style="20" customWidth="1"/>
    <col min="3089" max="3097" width="9.28515625" style="20" customWidth="1"/>
    <col min="3098" max="3099" width="10.7109375" style="20" customWidth="1"/>
    <col min="3100" max="3100" width="17.7109375" style="20" customWidth="1"/>
    <col min="3101" max="3339" width="9.28515625" style="20"/>
    <col min="3340" max="3340" width="3.7109375" style="20" customWidth="1"/>
    <col min="3341" max="3341" width="25.7109375" style="20" customWidth="1"/>
    <col min="3342" max="3342" width="11.28515625" style="20" bestFit="1" customWidth="1"/>
    <col min="3343" max="3343" width="5.42578125" style="20" customWidth="1"/>
    <col min="3344" max="3344" width="13.28515625" style="20" customWidth="1"/>
    <col min="3345" max="3353" width="9.28515625" style="20" customWidth="1"/>
    <col min="3354" max="3355" width="10.7109375" style="20" customWidth="1"/>
    <col min="3356" max="3356" width="17.7109375" style="20" customWidth="1"/>
    <col min="3357" max="3595" width="9.28515625" style="20"/>
    <col min="3596" max="3596" width="3.7109375" style="20" customWidth="1"/>
    <col min="3597" max="3597" width="25.7109375" style="20" customWidth="1"/>
    <col min="3598" max="3598" width="11.28515625" style="20" bestFit="1" customWidth="1"/>
    <col min="3599" max="3599" width="5.42578125" style="20" customWidth="1"/>
    <col min="3600" max="3600" width="13.28515625" style="20" customWidth="1"/>
    <col min="3601" max="3609" width="9.28515625" style="20" customWidth="1"/>
    <col min="3610" max="3611" width="10.7109375" style="20" customWidth="1"/>
    <col min="3612" max="3612" width="17.7109375" style="20" customWidth="1"/>
    <col min="3613" max="3851" width="9.28515625" style="20"/>
    <col min="3852" max="3852" width="3.7109375" style="20" customWidth="1"/>
    <col min="3853" max="3853" width="25.7109375" style="20" customWidth="1"/>
    <col min="3854" max="3854" width="11.28515625" style="20" bestFit="1" customWidth="1"/>
    <col min="3855" max="3855" width="5.42578125" style="20" customWidth="1"/>
    <col min="3856" max="3856" width="13.28515625" style="20" customWidth="1"/>
    <col min="3857" max="3865" width="9.28515625" style="20" customWidth="1"/>
    <col min="3866" max="3867" width="10.7109375" style="20" customWidth="1"/>
    <col min="3868" max="3868" width="17.7109375" style="20" customWidth="1"/>
    <col min="3869" max="4107" width="9.28515625" style="20"/>
    <col min="4108" max="4108" width="3.7109375" style="20" customWidth="1"/>
    <col min="4109" max="4109" width="25.7109375" style="20" customWidth="1"/>
    <col min="4110" max="4110" width="11.28515625" style="20" bestFit="1" customWidth="1"/>
    <col min="4111" max="4111" width="5.42578125" style="20" customWidth="1"/>
    <col min="4112" max="4112" width="13.28515625" style="20" customWidth="1"/>
    <col min="4113" max="4121" width="9.28515625" style="20" customWidth="1"/>
    <col min="4122" max="4123" width="10.7109375" style="20" customWidth="1"/>
    <col min="4124" max="4124" width="17.7109375" style="20" customWidth="1"/>
    <col min="4125" max="4363" width="9.28515625" style="20"/>
    <col min="4364" max="4364" width="3.7109375" style="20" customWidth="1"/>
    <col min="4365" max="4365" width="25.7109375" style="20" customWidth="1"/>
    <col min="4366" max="4366" width="11.28515625" style="20" bestFit="1" customWidth="1"/>
    <col min="4367" max="4367" width="5.42578125" style="20" customWidth="1"/>
    <col min="4368" max="4368" width="13.28515625" style="20" customWidth="1"/>
    <col min="4369" max="4377" width="9.28515625" style="20" customWidth="1"/>
    <col min="4378" max="4379" width="10.7109375" style="20" customWidth="1"/>
    <col min="4380" max="4380" width="17.7109375" style="20" customWidth="1"/>
    <col min="4381" max="4619" width="9.28515625" style="20"/>
    <col min="4620" max="4620" width="3.7109375" style="20" customWidth="1"/>
    <col min="4621" max="4621" width="25.7109375" style="20" customWidth="1"/>
    <col min="4622" max="4622" width="11.28515625" style="20" bestFit="1" customWidth="1"/>
    <col min="4623" max="4623" width="5.42578125" style="20" customWidth="1"/>
    <col min="4624" max="4624" width="13.28515625" style="20" customWidth="1"/>
    <col min="4625" max="4633" width="9.28515625" style="20" customWidth="1"/>
    <col min="4634" max="4635" width="10.7109375" style="20" customWidth="1"/>
    <col min="4636" max="4636" width="17.7109375" style="20" customWidth="1"/>
    <col min="4637" max="4875" width="9.28515625" style="20"/>
    <col min="4876" max="4876" width="3.7109375" style="20" customWidth="1"/>
    <col min="4877" max="4877" width="25.7109375" style="20" customWidth="1"/>
    <col min="4878" max="4878" width="11.28515625" style="20" bestFit="1" customWidth="1"/>
    <col min="4879" max="4879" width="5.42578125" style="20" customWidth="1"/>
    <col min="4880" max="4880" width="13.28515625" style="20" customWidth="1"/>
    <col min="4881" max="4889" width="9.28515625" style="20" customWidth="1"/>
    <col min="4890" max="4891" width="10.7109375" style="20" customWidth="1"/>
    <col min="4892" max="4892" width="17.7109375" style="20" customWidth="1"/>
    <col min="4893" max="5131" width="9.28515625" style="20"/>
    <col min="5132" max="5132" width="3.7109375" style="20" customWidth="1"/>
    <col min="5133" max="5133" width="25.7109375" style="20" customWidth="1"/>
    <col min="5134" max="5134" width="11.28515625" style="20" bestFit="1" customWidth="1"/>
    <col min="5135" max="5135" width="5.42578125" style="20" customWidth="1"/>
    <col min="5136" max="5136" width="13.28515625" style="20" customWidth="1"/>
    <col min="5137" max="5145" width="9.28515625" style="20" customWidth="1"/>
    <col min="5146" max="5147" width="10.7109375" style="20" customWidth="1"/>
    <col min="5148" max="5148" width="17.7109375" style="20" customWidth="1"/>
    <col min="5149" max="5387" width="9.28515625" style="20"/>
    <col min="5388" max="5388" width="3.7109375" style="20" customWidth="1"/>
    <col min="5389" max="5389" width="25.7109375" style="20" customWidth="1"/>
    <col min="5390" max="5390" width="11.28515625" style="20" bestFit="1" customWidth="1"/>
    <col min="5391" max="5391" width="5.42578125" style="20" customWidth="1"/>
    <col min="5392" max="5392" width="13.28515625" style="20" customWidth="1"/>
    <col min="5393" max="5401" width="9.28515625" style="20" customWidth="1"/>
    <col min="5402" max="5403" width="10.7109375" style="20" customWidth="1"/>
    <col min="5404" max="5404" width="17.7109375" style="20" customWidth="1"/>
    <col min="5405" max="5643" width="9.28515625" style="20"/>
    <col min="5644" max="5644" width="3.7109375" style="20" customWidth="1"/>
    <col min="5645" max="5645" width="25.7109375" style="20" customWidth="1"/>
    <col min="5646" max="5646" width="11.28515625" style="20" bestFit="1" customWidth="1"/>
    <col min="5647" max="5647" width="5.42578125" style="20" customWidth="1"/>
    <col min="5648" max="5648" width="13.28515625" style="20" customWidth="1"/>
    <col min="5649" max="5657" width="9.28515625" style="20" customWidth="1"/>
    <col min="5658" max="5659" width="10.7109375" style="20" customWidth="1"/>
    <col min="5660" max="5660" width="17.7109375" style="20" customWidth="1"/>
    <col min="5661" max="5899" width="9.28515625" style="20"/>
    <col min="5900" max="5900" width="3.7109375" style="20" customWidth="1"/>
    <col min="5901" max="5901" width="25.7109375" style="20" customWidth="1"/>
    <col min="5902" max="5902" width="11.28515625" style="20" bestFit="1" customWidth="1"/>
    <col min="5903" max="5903" width="5.42578125" style="20" customWidth="1"/>
    <col min="5904" max="5904" width="13.28515625" style="20" customWidth="1"/>
    <col min="5905" max="5913" width="9.28515625" style="20" customWidth="1"/>
    <col min="5914" max="5915" width="10.7109375" style="20" customWidth="1"/>
    <col min="5916" max="5916" width="17.7109375" style="20" customWidth="1"/>
    <col min="5917" max="6155" width="9.28515625" style="20"/>
    <col min="6156" max="6156" width="3.7109375" style="20" customWidth="1"/>
    <col min="6157" max="6157" width="25.7109375" style="20" customWidth="1"/>
    <col min="6158" max="6158" width="11.28515625" style="20" bestFit="1" customWidth="1"/>
    <col min="6159" max="6159" width="5.42578125" style="20" customWidth="1"/>
    <col min="6160" max="6160" width="13.28515625" style="20" customWidth="1"/>
    <col min="6161" max="6169" width="9.28515625" style="20" customWidth="1"/>
    <col min="6170" max="6171" width="10.7109375" style="20" customWidth="1"/>
    <col min="6172" max="6172" width="17.7109375" style="20" customWidth="1"/>
    <col min="6173" max="6411" width="9.28515625" style="20"/>
    <col min="6412" max="6412" width="3.7109375" style="20" customWidth="1"/>
    <col min="6413" max="6413" width="25.7109375" style="20" customWidth="1"/>
    <col min="6414" max="6414" width="11.28515625" style="20" bestFit="1" customWidth="1"/>
    <col min="6415" max="6415" width="5.42578125" style="20" customWidth="1"/>
    <col min="6416" max="6416" width="13.28515625" style="20" customWidth="1"/>
    <col min="6417" max="6425" width="9.28515625" style="20" customWidth="1"/>
    <col min="6426" max="6427" width="10.7109375" style="20" customWidth="1"/>
    <col min="6428" max="6428" width="17.7109375" style="20" customWidth="1"/>
    <col min="6429" max="6667" width="9.28515625" style="20"/>
    <col min="6668" max="6668" width="3.7109375" style="20" customWidth="1"/>
    <col min="6669" max="6669" width="25.7109375" style="20" customWidth="1"/>
    <col min="6670" max="6670" width="11.28515625" style="20" bestFit="1" customWidth="1"/>
    <col min="6671" max="6671" width="5.42578125" style="20" customWidth="1"/>
    <col min="6672" max="6672" width="13.28515625" style="20" customWidth="1"/>
    <col min="6673" max="6681" width="9.28515625" style="20" customWidth="1"/>
    <col min="6682" max="6683" width="10.7109375" style="20" customWidth="1"/>
    <col min="6684" max="6684" width="17.7109375" style="20" customWidth="1"/>
    <col min="6685" max="6923" width="9.28515625" style="20"/>
    <col min="6924" max="6924" width="3.7109375" style="20" customWidth="1"/>
    <col min="6925" max="6925" width="25.7109375" style="20" customWidth="1"/>
    <col min="6926" max="6926" width="11.28515625" style="20" bestFit="1" customWidth="1"/>
    <col min="6927" max="6927" width="5.42578125" style="20" customWidth="1"/>
    <col min="6928" max="6928" width="13.28515625" style="20" customWidth="1"/>
    <col min="6929" max="6937" width="9.28515625" style="20" customWidth="1"/>
    <col min="6938" max="6939" width="10.7109375" style="20" customWidth="1"/>
    <col min="6940" max="6940" width="17.7109375" style="20" customWidth="1"/>
    <col min="6941" max="7179" width="9.28515625" style="20"/>
    <col min="7180" max="7180" width="3.7109375" style="20" customWidth="1"/>
    <col min="7181" max="7181" width="25.7109375" style="20" customWidth="1"/>
    <col min="7182" max="7182" width="11.28515625" style="20" bestFit="1" customWidth="1"/>
    <col min="7183" max="7183" width="5.42578125" style="20" customWidth="1"/>
    <col min="7184" max="7184" width="13.28515625" style="20" customWidth="1"/>
    <col min="7185" max="7193" width="9.28515625" style="20" customWidth="1"/>
    <col min="7194" max="7195" width="10.7109375" style="20" customWidth="1"/>
    <col min="7196" max="7196" width="17.7109375" style="20" customWidth="1"/>
    <col min="7197" max="7435" width="9.28515625" style="20"/>
    <col min="7436" max="7436" width="3.7109375" style="20" customWidth="1"/>
    <col min="7437" max="7437" width="25.7109375" style="20" customWidth="1"/>
    <col min="7438" max="7438" width="11.28515625" style="20" bestFit="1" customWidth="1"/>
    <col min="7439" max="7439" width="5.42578125" style="20" customWidth="1"/>
    <col min="7440" max="7440" width="13.28515625" style="20" customWidth="1"/>
    <col min="7441" max="7449" width="9.28515625" style="20" customWidth="1"/>
    <col min="7450" max="7451" width="10.7109375" style="20" customWidth="1"/>
    <col min="7452" max="7452" width="17.7109375" style="20" customWidth="1"/>
    <col min="7453" max="7691" width="9.28515625" style="20"/>
    <col min="7692" max="7692" width="3.7109375" style="20" customWidth="1"/>
    <col min="7693" max="7693" width="25.7109375" style="20" customWidth="1"/>
    <col min="7694" max="7694" width="11.28515625" style="20" bestFit="1" customWidth="1"/>
    <col min="7695" max="7695" width="5.42578125" style="20" customWidth="1"/>
    <col min="7696" max="7696" width="13.28515625" style="20" customWidth="1"/>
    <col min="7697" max="7705" width="9.28515625" style="20" customWidth="1"/>
    <col min="7706" max="7707" width="10.7109375" style="20" customWidth="1"/>
    <col min="7708" max="7708" width="17.7109375" style="20" customWidth="1"/>
    <col min="7709" max="7947" width="9.28515625" style="20"/>
    <col min="7948" max="7948" width="3.7109375" style="20" customWidth="1"/>
    <col min="7949" max="7949" width="25.7109375" style="20" customWidth="1"/>
    <col min="7950" max="7950" width="11.28515625" style="20" bestFit="1" customWidth="1"/>
    <col min="7951" max="7951" width="5.42578125" style="20" customWidth="1"/>
    <col min="7952" max="7952" width="13.28515625" style="20" customWidth="1"/>
    <col min="7953" max="7961" width="9.28515625" style="20" customWidth="1"/>
    <col min="7962" max="7963" width="10.7109375" style="20" customWidth="1"/>
    <col min="7964" max="7964" width="17.7109375" style="20" customWidth="1"/>
    <col min="7965" max="8203" width="9.28515625" style="20"/>
    <col min="8204" max="8204" width="3.7109375" style="20" customWidth="1"/>
    <col min="8205" max="8205" width="25.7109375" style="20" customWidth="1"/>
    <col min="8206" max="8206" width="11.28515625" style="20" bestFit="1" customWidth="1"/>
    <col min="8207" max="8207" width="5.42578125" style="20" customWidth="1"/>
    <col min="8208" max="8208" width="13.28515625" style="20" customWidth="1"/>
    <col min="8209" max="8217" width="9.28515625" style="20" customWidth="1"/>
    <col min="8218" max="8219" width="10.7109375" style="20" customWidth="1"/>
    <col min="8220" max="8220" width="17.7109375" style="20" customWidth="1"/>
    <col min="8221" max="8459" width="9.28515625" style="20"/>
    <col min="8460" max="8460" width="3.7109375" style="20" customWidth="1"/>
    <col min="8461" max="8461" width="25.7109375" style="20" customWidth="1"/>
    <col min="8462" max="8462" width="11.28515625" style="20" bestFit="1" customWidth="1"/>
    <col min="8463" max="8463" width="5.42578125" style="20" customWidth="1"/>
    <col min="8464" max="8464" width="13.28515625" style="20" customWidth="1"/>
    <col min="8465" max="8473" width="9.28515625" style="20" customWidth="1"/>
    <col min="8474" max="8475" width="10.7109375" style="20" customWidth="1"/>
    <col min="8476" max="8476" width="17.7109375" style="20" customWidth="1"/>
    <col min="8477" max="8715" width="9.28515625" style="20"/>
    <col min="8716" max="8716" width="3.7109375" style="20" customWidth="1"/>
    <col min="8717" max="8717" width="25.7109375" style="20" customWidth="1"/>
    <col min="8718" max="8718" width="11.28515625" style="20" bestFit="1" customWidth="1"/>
    <col min="8719" max="8719" width="5.42578125" style="20" customWidth="1"/>
    <col min="8720" max="8720" width="13.28515625" style="20" customWidth="1"/>
    <col min="8721" max="8729" width="9.28515625" style="20" customWidth="1"/>
    <col min="8730" max="8731" width="10.7109375" style="20" customWidth="1"/>
    <col min="8732" max="8732" width="17.7109375" style="20" customWidth="1"/>
    <col min="8733" max="8971" width="9.28515625" style="20"/>
    <col min="8972" max="8972" width="3.7109375" style="20" customWidth="1"/>
    <col min="8973" max="8973" width="25.7109375" style="20" customWidth="1"/>
    <col min="8974" max="8974" width="11.28515625" style="20" bestFit="1" customWidth="1"/>
    <col min="8975" max="8975" width="5.42578125" style="20" customWidth="1"/>
    <col min="8976" max="8976" width="13.28515625" style="20" customWidth="1"/>
    <col min="8977" max="8985" width="9.28515625" style="20" customWidth="1"/>
    <col min="8986" max="8987" width="10.7109375" style="20" customWidth="1"/>
    <col min="8988" max="8988" width="17.7109375" style="20" customWidth="1"/>
    <col min="8989" max="9227" width="9.28515625" style="20"/>
    <col min="9228" max="9228" width="3.7109375" style="20" customWidth="1"/>
    <col min="9229" max="9229" width="25.7109375" style="20" customWidth="1"/>
    <col min="9230" max="9230" width="11.28515625" style="20" bestFit="1" customWidth="1"/>
    <col min="9231" max="9231" width="5.42578125" style="20" customWidth="1"/>
    <col min="9232" max="9232" width="13.28515625" style="20" customWidth="1"/>
    <col min="9233" max="9241" width="9.28515625" style="20" customWidth="1"/>
    <col min="9242" max="9243" width="10.7109375" style="20" customWidth="1"/>
    <col min="9244" max="9244" width="17.7109375" style="20" customWidth="1"/>
    <col min="9245" max="9483" width="9.28515625" style="20"/>
    <col min="9484" max="9484" width="3.7109375" style="20" customWidth="1"/>
    <col min="9485" max="9485" width="25.7109375" style="20" customWidth="1"/>
    <col min="9486" max="9486" width="11.28515625" style="20" bestFit="1" customWidth="1"/>
    <col min="9487" max="9487" width="5.42578125" style="20" customWidth="1"/>
    <col min="9488" max="9488" width="13.28515625" style="20" customWidth="1"/>
    <col min="9489" max="9497" width="9.28515625" style="20" customWidth="1"/>
    <col min="9498" max="9499" width="10.7109375" style="20" customWidth="1"/>
    <col min="9500" max="9500" width="17.7109375" style="20" customWidth="1"/>
    <col min="9501" max="9739" width="9.28515625" style="20"/>
    <col min="9740" max="9740" width="3.7109375" style="20" customWidth="1"/>
    <col min="9741" max="9741" width="25.7109375" style="20" customWidth="1"/>
    <col min="9742" max="9742" width="11.28515625" style="20" bestFit="1" customWidth="1"/>
    <col min="9743" max="9743" width="5.42578125" style="20" customWidth="1"/>
    <col min="9744" max="9744" width="13.28515625" style="20" customWidth="1"/>
    <col min="9745" max="9753" width="9.28515625" style="20" customWidth="1"/>
    <col min="9754" max="9755" width="10.7109375" style="20" customWidth="1"/>
    <col min="9756" max="9756" width="17.7109375" style="20" customWidth="1"/>
    <col min="9757" max="9995" width="9.28515625" style="20"/>
    <col min="9996" max="9996" width="3.7109375" style="20" customWidth="1"/>
    <col min="9997" max="9997" width="25.7109375" style="20" customWidth="1"/>
    <col min="9998" max="9998" width="11.28515625" style="20" bestFit="1" customWidth="1"/>
    <col min="9999" max="9999" width="5.42578125" style="20" customWidth="1"/>
    <col min="10000" max="10000" width="13.28515625" style="20" customWidth="1"/>
    <col min="10001" max="10009" width="9.28515625" style="20" customWidth="1"/>
    <col min="10010" max="10011" width="10.7109375" style="20" customWidth="1"/>
    <col min="10012" max="10012" width="17.7109375" style="20" customWidth="1"/>
    <col min="10013" max="10251" width="9.28515625" style="20"/>
    <col min="10252" max="10252" width="3.7109375" style="20" customWidth="1"/>
    <col min="10253" max="10253" width="25.7109375" style="20" customWidth="1"/>
    <col min="10254" max="10254" width="11.28515625" style="20" bestFit="1" customWidth="1"/>
    <col min="10255" max="10255" width="5.42578125" style="20" customWidth="1"/>
    <col min="10256" max="10256" width="13.28515625" style="20" customWidth="1"/>
    <col min="10257" max="10265" width="9.28515625" style="20" customWidth="1"/>
    <col min="10266" max="10267" width="10.7109375" style="20" customWidth="1"/>
    <col min="10268" max="10268" width="17.7109375" style="20" customWidth="1"/>
    <col min="10269" max="10507" width="9.28515625" style="20"/>
    <col min="10508" max="10508" width="3.7109375" style="20" customWidth="1"/>
    <col min="10509" max="10509" width="25.7109375" style="20" customWidth="1"/>
    <col min="10510" max="10510" width="11.28515625" style="20" bestFit="1" customWidth="1"/>
    <col min="10511" max="10511" width="5.42578125" style="20" customWidth="1"/>
    <col min="10512" max="10512" width="13.28515625" style="20" customWidth="1"/>
    <col min="10513" max="10521" width="9.28515625" style="20" customWidth="1"/>
    <col min="10522" max="10523" width="10.7109375" style="20" customWidth="1"/>
    <col min="10524" max="10524" width="17.7109375" style="20" customWidth="1"/>
    <col min="10525" max="10763" width="9.28515625" style="20"/>
    <col min="10764" max="10764" width="3.7109375" style="20" customWidth="1"/>
    <col min="10765" max="10765" width="25.7109375" style="20" customWidth="1"/>
    <col min="10766" max="10766" width="11.28515625" style="20" bestFit="1" customWidth="1"/>
    <col min="10767" max="10767" width="5.42578125" style="20" customWidth="1"/>
    <col min="10768" max="10768" width="13.28515625" style="20" customWidth="1"/>
    <col min="10769" max="10777" width="9.28515625" style="20" customWidth="1"/>
    <col min="10778" max="10779" width="10.7109375" style="20" customWidth="1"/>
    <col min="10780" max="10780" width="17.7109375" style="20" customWidth="1"/>
    <col min="10781" max="11019" width="9.28515625" style="20"/>
    <col min="11020" max="11020" width="3.7109375" style="20" customWidth="1"/>
    <col min="11021" max="11021" width="25.7109375" style="20" customWidth="1"/>
    <col min="11022" max="11022" width="11.28515625" style="20" bestFit="1" customWidth="1"/>
    <col min="11023" max="11023" width="5.42578125" style="20" customWidth="1"/>
    <col min="11024" max="11024" width="13.28515625" style="20" customWidth="1"/>
    <col min="11025" max="11033" width="9.28515625" style="20" customWidth="1"/>
    <col min="11034" max="11035" width="10.7109375" style="20" customWidth="1"/>
    <col min="11036" max="11036" width="17.7109375" style="20" customWidth="1"/>
    <col min="11037" max="11275" width="9.28515625" style="20"/>
    <col min="11276" max="11276" width="3.7109375" style="20" customWidth="1"/>
    <col min="11277" max="11277" width="25.7109375" style="20" customWidth="1"/>
    <col min="11278" max="11278" width="11.28515625" style="20" bestFit="1" customWidth="1"/>
    <col min="11279" max="11279" width="5.42578125" style="20" customWidth="1"/>
    <col min="11280" max="11280" width="13.28515625" style="20" customWidth="1"/>
    <col min="11281" max="11289" width="9.28515625" style="20" customWidth="1"/>
    <col min="11290" max="11291" width="10.7109375" style="20" customWidth="1"/>
    <col min="11292" max="11292" width="17.7109375" style="20" customWidth="1"/>
    <col min="11293" max="11531" width="9.28515625" style="20"/>
    <col min="11532" max="11532" width="3.7109375" style="20" customWidth="1"/>
    <col min="11533" max="11533" width="25.7109375" style="20" customWidth="1"/>
    <col min="11534" max="11534" width="11.28515625" style="20" bestFit="1" customWidth="1"/>
    <col min="11535" max="11535" width="5.42578125" style="20" customWidth="1"/>
    <col min="11536" max="11536" width="13.28515625" style="20" customWidth="1"/>
    <col min="11537" max="11545" width="9.28515625" style="20" customWidth="1"/>
    <col min="11546" max="11547" width="10.7109375" style="20" customWidth="1"/>
    <col min="11548" max="11548" width="17.7109375" style="20" customWidth="1"/>
    <col min="11549" max="11787" width="9.28515625" style="20"/>
    <col min="11788" max="11788" width="3.7109375" style="20" customWidth="1"/>
    <col min="11789" max="11789" width="25.7109375" style="20" customWidth="1"/>
    <col min="11790" max="11790" width="11.28515625" style="20" bestFit="1" customWidth="1"/>
    <col min="11791" max="11791" width="5.42578125" style="20" customWidth="1"/>
    <col min="11792" max="11792" width="13.28515625" style="20" customWidth="1"/>
    <col min="11793" max="11801" width="9.28515625" style="20" customWidth="1"/>
    <col min="11802" max="11803" width="10.7109375" style="20" customWidth="1"/>
    <col min="11804" max="11804" width="17.7109375" style="20" customWidth="1"/>
    <col min="11805" max="12043" width="9.28515625" style="20"/>
    <col min="12044" max="12044" width="3.7109375" style="20" customWidth="1"/>
    <col min="12045" max="12045" width="25.7109375" style="20" customWidth="1"/>
    <col min="12046" max="12046" width="11.28515625" style="20" bestFit="1" customWidth="1"/>
    <col min="12047" max="12047" width="5.42578125" style="20" customWidth="1"/>
    <col min="12048" max="12048" width="13.28515625" style="20" customWidth="1"/>
    <col min="12049" max="12057" width="9.28515625" style="20" customWidth="1"/>
    <col min="12058" max="12059" width="10.7109375" style="20" customWidth="1"/>
    <col min="12060" max="12060" width="17.7109375" style="20" customWidth="1"/>
    <col min="12061" max="12299" width="9.28515625" style="20"/>
    <col min="12300" max="12300" width="3.7109375" style="20" customWidth="1"/>
    <col min="12301" max="12301" width="25.7109375" style="20" customWidth="1"/>
    <col min="12302" max="12302" width="11.28515625" style="20" bestFit="1" customWidth="1"/>
    <col min="12303" max="12303" width="5.42578125" style="20" customWidth="1"/>
    <col min="12304" max="12304" width="13.28515625" style="20" customWidth="1"/>
    <col min="12305" max="12313" width="9.28515625" style="20" customWidth="1"/>
    <col min="12314" max="12315" width="10.7109375" style="20" customWidth="1"/>
    <col min="12316" max="12316" width="17.7109375" style="20" customWidth="1"/>
    <col min="12317" max="12555" width="9.28515625" style="20"/>
    <col min="12556" max="12556" width="3.7109375" style="20" customWidth="1"/>
    <col min="12557" max="12557" width="25.7109375" style="20" customWidth="1"/>
    <col min="12558" max="12558" width="11.28515625" style="20" bestFit="1" customWidth="1"/>
    <col min="12559" max="12559" width="5.42578125" style="20" customWidth="1"/>
    <col min="12560" max="12560" width="13.28515625" style="20" customWidth="1"/>
    <col min="12561" max="12569" width="9.28515625" style="20" customWidth="1"/>
    <col min="12570" max="12571" width="10.7109375" style="20" customWidth="1"/>
    <col min="12572" max="12572" width="17.7109375" style="20" customWidth="1"/>
    <col min="12573" max="12811" width="9.28515625" style="20"/>
    <col min="12812" max="12812" width="3.7109375" style="20" customWidth="1"/>
    <col min="12813" max="12813" width="25.7109375" style="20" customWidth="1"/>
    <col min="12814" max="12814" width="11.28515625" style="20" bestFit="1" customWidth="1"/>
    <col min="12815" max="12815" width="5.42578125" style="20" customWidth="1"/>
    <col min="12816" max="12816" width="13.28515625" style="20" customWidth="1"/>
    <col min="12817" max="12825" width="9.28515625" style="20" customWidth="1"/>
    <col min="12826" max="12827" width="10.7109375" style="20" customWidth="1"/>
    <col min="12828" max="12828" width="17.7109375" style="20" customWidth="1"/>
    <col min="12829" max="13067" width="9.28515625" style="20"/>
    <col min="13068" max="13068" width="3.7109375" style="20" customWidth="1"/>
    <col min="13069" max="13069" width="25.7109375" style="20" customWidth="1"/>
    <col min="13070" max="13070" width="11.28515625" style="20" bestFit="1" customWidth="1"/>
    <col min="13071" max="13071" width="5.42578125" style="20" customWidth="1"/>
    <col min="13072" max="13072" width="13.28515625" style="20" customWidth="1"/>
    <col min="13073" max="13081" width="9.28515625" style="20" customWidth="1"/>
    <col min="13082" max="13083" width="10.7109375" style="20" customWidth="1"/>
    <col min="13084" max="13084" width="17.7109375" style="20" customWidth="1"/>
    <col min="13085" max="13323" width="9.28515625" style="20"/>
    <col min="13324" max="13324" width="3.7109375" style="20" customWidth="1"/>
    <col min="13325" max="13325" width="25.7109375" style="20" customWidth="1"/>
    <col min="13326" max="13326" width="11.28515625" style="20" bestFit="1" customWidth="1"/>
    <col min="13327" max="13327" width="5.42578125" style="20" customWidth="1"/>
    <col min="13328" max="13328" width="13.28515625" style="20" customWidth="1"/>
    <col min="13329" max="13337" width="9.28515625" style="20" customWidth="1"/>
    <col min="13338" max="13339" width="10.7109375" style="20" customWidth="1"/>
    <col min="13340" max="13340" width="17.7109375" style="20" customWidth="1"/>
    <col min="13341" max="13579" width="9.28515625" style="20"/>
    <col min="13580" max="13580" width="3.7109375" style="20" customWidth="1"/>
    <col min="13581" max="13581" width="25.7109375" style="20" customWidth="1"/>
    <col min="13582" max="13582" width="11.28515625" style="20" bestFit="1" customWidth="1"/>
    <col min="13583" max="13583" width="5.42578125" style="20" customWidth="1"/>
    <col min="13584" max="13584" width="13.28515625" style="20" customWidth="1"/>
    <col min="13585" max="13593" width="9.28515625" style="20" customWidth="1"/>
    <col min="13594" max="13595" width="10.7109375" style="20" customWidth="1"/>
    <col min="13596" max="13596" width="17.7109375" style="20" customWidth="1"/>
    <col min="13597" max="13835" width="9.28515625" style="20"/>
    <col min="13836" max="13836" width="3.7109375" style="20" customWidth="1"/>
    <col min="13837" max="13837" width="25.7109375" style="20" customWidth="1"/>
    <col min="13838" max="13838" width="11.28515625" style="20" bestFit="1" customWidth="1"/>
    <col min="13839" max="13839" width="5.42578125" style="20" customWidth="1"/>
    <col min="13840" max="13840" width="13.28515625" style="20" customWidth="1"/>
    <col min="13841" max="13849" width="9.28515625" style="20" customWidth="1"/>
    <col min="13850" max="13851" width="10.7109375" style="20" customWidth="1"/>
    <col min="13852" max="13852" width="17.7109375" style="20" customWidth="1"/>
    <col min="13853" max="14091" width="9.28515625" style="20"/>
    <col min="14092" max="14092" width="3.7109375" style="20" customWidth="1"/>
    <col min="14093" max="14093" width="25.7109375" style="20" customWidth="1"/>
    <col min="14094" max="14094" width="11.28515625" style="20" bestFit="1" customWidth="1"/>
    <col min="14095" max="14095" width="5.42578125" style="20" customWidth="1"/>
    <col min="14096" max="14096" width="13.28515625" style="20" customWidth="1"/>
    <col min="14097" max="14105" width="9.28515625" style="20" customWidth="1"/>
    <col min="14106" max="14107" width="10.7109375" style="20" customWidth="1"/>
    <col min="14108" max="14108" width="17.7109375" style="20" customWidth="1"/>
    <col min="14109" max="14347" width="9.28515625" style="20"/>
    <col min="14348" max="14348" width="3.7109375" style="20" customWidth="1"/>
    <col min="14349" max="14349" width="25.7109375" style="20" customWidth="1"/>
    <col min="14350" max="14350" width="11.28515625" style="20" bestFit="1" customWidth="1"/>
    <col min="14351" max="14351" width="5.42578125" style="20" customWidth="1"/>
    <col min="14352" max="14352" width="13.28515625" style="20" customWidth="1"/>
    <col min="14353" max="14361" width="9.28515625" style="20" customWidth="1"/>
    <col min="14362" max="14363" width="10.7109375" style="20" customWidth="1"/>
    <col min="14364" max="14364" width="17.7109375" style="20" customWidth="1"/>
    <col min="14365" max="14603" width="9.28515625" style="20"/>
    <col min="14604" max="14604" width="3.7109375" style="20" customWidth="1"/>
    <col min="14605" max="14605" width="25.7109375" style="20" customWidth="1"/>
    <col min="14606" max="14606" width="11.28515625" style="20" bestFit="1" customWidth="1"/>
    <col min="14607" max="14607" width="5.42578125" style="20" customWidth="1"/>
    <col min="14608" max="14608" width="13.28515625" style="20" customWidth="1"/>
    <col min="14609" max="14617" width="9.28515625" style="20" customWidth="1"/>
    <col min="14618" max="14619" width="10.7109375" style="20" customWidth="1"/>
    <col min="14620" max="14620" width="17.7109375" style="20" customWidth="1"/>
    <col min="14621" max="14859" width="9.28515625" style="20"/>
    <col min="14860" max="14860" width="3.7109375" style="20" customWidth="1"/>
    <col min="14861" max="14861" width="25.7109375" style="20" customWidth="1"/>
    <col min="14862" max="14862" width="11.28515625" style="20" bestFit="1" customWidth="1"/>
    <col min="14863" max="14863" width="5.42578125" style="20" customWidth="1"/>
    <col min="14864" max="14864" width="13.28515625" style="20" customWidth="1"/>
    <col min="14865" max="14873" width="9.28515625" style="20" customWidth="1"/>
    <col min="14874" max="14875" width="10.7109375" style="20" customWidth="1"/>
    <col min="14876" max="14876" width="17.7109375" style="20" customWidth="1"/>
    <col min="14877" max="15115" width="9.28515625" style="20"/>
    <col min="15116" max="15116" width="3.7109375" style="20" customWidth="1"/>
    <col min="15117" max="15117" width="25.7109375" style="20" customWidth="1"/>
    <col min="15118" max="15118" width="11.28515625" style="20" bestFit="1" customWidth="1"/>
    <col min="15119" max="15119" width="5.42578125" style="20" customWidth="1"/>
    <col min="15120" max="15120" width="13.28515625" style="20" customWidth="1"/>
    <col min="15121" max="15129" width="9.28515625" style="20" customWidth="1"/>
    <col min="15130" max="15131" width="10.7109375" style="20" customWidth="1"/>
    <col min="15132" max="15132" width="17.7109375" style="20" customWidth="1"/>
    <col min="15133" max="15371" width="9.28515625" style="20"/>
    <col min="15372" max="15372" width="3.7109375" style="20" customWidth="1"/>
    <col min="15373" max="15373" width="25.7109375" style="20" customWidth="1"/>
    <col min="15374" max="15374" width="11.28515625" style="20" bestFit="1" customWidth="1"/>
    <col min="15375" max="15375" width="5.42578125" style="20" customWidth="1"/>
    <col min="15376" max="15376" width="13.28515625" style="20" customWidth="1"/>
    <col min="15377" max="15385" width="9.28515625" style="20" customWidth="1"/>
    <col min="15386" max="15387" width="10.7109375" style="20" customWidth="1"/>
    <col min="15388" max="15388" width="17.7109375" style="20" customWidth="1"/>
    <col min="15389" max="15627" width="9.28515625" style="20"/>
    <col min="15628" max="15628" width="3.7109375" style="20" customWidth="1"/>
    <col min="15629" max="15629" width="25.7109375" style="20" customWidth="1"/>
    <col min="15630" max="15630" width="11.28515625" style="20" bestFit="1" customWidth="1"/>
    <col min="15631" max="15631" width="5.42578125" style="20" customWidth="1"/>
    <col min="15632" max="15632" width="13.28515625" style="20" customWidth="1"/>
    <col min="15633" max="15641" width="9.28515625" style="20" customWidth="1"/>
    <col min="15642" max="15643" width="10.7109375" style="20" customWidth="1"/>
    <col min="15644" max="15644" width="17.7109375" style="20" customWidth="1"/>
    <col min="15645" max="15883" width="9.28515625" style="20"/>
    <col min="15884" max="15884" width="3.7109375" style="20" customWidth="1"/>
    <col min="15885" max="15885" width="25.7109375" style="20" customWidth="1"/>
    <col min="15886" max="15886" width="11.28515625" style="20" bestFit="1" customWidth="1"/>
    <col min="15887" max="15887" width="5.42578125" style="20" customWidth="1"/>
    <col min="15888" max="15888" width="13.28515625" style="20" customWidth="1"/>
    <col min="15889" max="15897" width="9.28515625" style="20" customWidth="1"/>
    <col min="15898" max="15899" width="10.7109375" style="20" customWidth="1"/>
    <col min="15900" max="15900" width="17.7109375" style="20" customWidth="1"/>
    <col min="15901" max="16139" width="9.28515625" style="20"/>
    <col min="16140" max="16140" width="3.7109375" style="20" customWidth="1"/>
    <col min="16141" max="16141" width="25.7109375" style="20" customWidth="1"/>
    <col min="16142" max="16142" width="11.28515625" style="20" bestFit="1" customWidth="1"/>
    <col min="16143" max="16143" width="5.42578125" style="20" customWidth="1"/>
    <col min="16144" max="16144" width="13.28515625" style="20" customWidth="1"/>
    <col min="16145" max="16153" width="9.28515625" style="20" customWidth="1"/>
    <col min="16154" max="16155" width="10.7109375" style="20" customWidth="1"/>
    <col min="16156" max="16156" width="17.7109375" style="20" customWidth="1"/>
    <col min="16157" max="16384" width="9.28515625" style="20"/>
  </cols>
  <sheetData>
    <row r="1" spans="1:121" customFormat="1" ht="15.75" thickBot="1" x14ac:dyDescent="0.3">
      <c r="A1" s="46" t="s">
        <v>61</v>
      </c>
      <c r="C1" t="s">
        <v>64</v>
      </c>
      <c r="D1" s="371" t="str">
        <f>Totals!C1</f>
        <v>Offeror's Name</v>
      </c>
      <c r="E1" s="372"/>
      <c r="F1" s="372"/>
      <c r="G1" s="372"/>
      <c r="H1" s="372"/>
      <c r="I1" s="372"/>
      <c r="J1" s="373"/>
    </row>
    <row r="2" spans="1:121" customFormat="1" ht="15.75" thickBot="1" x14ac:dyDescent="0.3">
      <c r="A2" s="42" t="s">
        <v>63</v>
      </c>
      <c r="C2" t="s">
        <v>66</v>
      </c>
      <c r="D2" s="371">
        <f>Totals!C2</f>
        <v>36526</v>
      </c>
      <c r="E2" s="372"/>
      <c r="F2" s="373"/>
      <c r="G2" s="47"/>
      <c r="H2" s="47"/>
      <c r="I2" s="47"/>
      <c r="J2" s="47"/>
    </row>
    <row r="3" spans="1:121" customFormat="1" x14ac:dyDescent="0.25">
      <c r="A3" s="42" t="s">
        <v>62</v>
      </c>
      <c r="M3">
        <f>300000/30000000</f>
        <v>0.01</v>
      </c>
    </row>
    <row r="4" spans="1:121" customFormat="1" ht="20.45" customHeight="1" x14ac:dyDescent="0.3">
      <c r="A4" s="48" t="s">
        <v>70</v>
      </c>
    </row>
    <row r="5" spans="1:121" x14ac:dyDescent="0.25">
      <c r="A5" s="411" t="s">
        <v>79</v>
      </c>
      <c r="B5" s="411"/>
      <c r="C5" s="411"/>
      <c r="D5" s="411"/>
      <c r="E5" s="411"/>
      <c r="F5" s="411"/>
      <c r="G5" s="411"/>
      <c r="H5" s="411"/>
      <c r="I5" s="411"/>
      <c r="J5" s="411"/>
      <c r="K5" s="411"/>
      <c r="L5" s="411"/>
      <c r="M5" s="411"/>
      <c r="N5" s="411"/>
      <c r="O5" s="411"/>
      <c r="P5" s="411"/>
      <c r="Q5" s="411"/>
    </row>
    <row r="6" spans="1:121" s="11" customFormat="1" x14ac:dyDescent="0.25">
      <c r="A6" s="8"/>
      <c r="B6" s="9"/>
      <c r="C6" s="9"/>
      <c r="D6" s="9"/>
      <c r="E6" s="9"/>
      <c r="F6" s="14"/>
      <c r="G6" s="10"/>
      <c r="H6" s="10"/>
      <c r="I6" s="10"/>
      <c r="J6" s="10"/>
      <c r="K6" s="10"/>
      <c r="L6" s="10"/>
      <c r="M6" s="10"/>
      <c r="N6" s="10"/>
      <c r="O6" s="10"/>
      <c r="P6" s="10"/>
      <c r="Q6" s="10"/>
      <c r="R6" s="10"/>
      <c r="S6" s="10"/>
      <c r="T6" s="10"/>
      <c r="U6" s="10"/>
      <c r="V6" s="10"/>
      <c r="W6" s="10"/>
      <c r="X6" s="10"/>
      <c r="Y6"/>
      <c r="Z6" s="10"/>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row>
    <row r="7" spans="1:121" s="67" customFormat="1" ht="54" customHeight="1" x14ac:dyDescent="0.25">
      <c r="A7" s="63" t="s">
        <v>1</v>
      </c>
      <c r="B7" s="64" t="s">
        <v>54</v>
      </c>
      <c r="C7" s="64" t="s">
        <v>12</v>
      </c>
      <c r="D7" s="64" t="s">
        <v>4</v>
      </c>
      <c r="E7" s="64" t="s">
        <v>129</v>
      </c>
      <c r="F7" s="65"/>
      <c r="G7" s="64" t="str">
        <f>'Labor Category Rates'!A12</f>
        <v>Application Architect, Lead</v>
      </c>
      <c r="H7" s="64" t="str">
        <f>'Labor Category Rates'!A13</f>
        <v>Application Developer, Advanced Technology (Senior)</v>
      </c>
      <c r="I7" s="64" t="str">
        <f>'Labor Category Rates'!A14</f>
        <v>Application Development Expert</v>
      </c>
      <c r="J7" s="64" t="str">
        <f>'Labor Category Rates'!A15</f>
        <v>Applications Programmer</v>
      </c>
      <c r="K7" s="64" t="str">
        <f>'Labor Category Rates'!A16</f>
        <v>Business Process Consultant (Senior)</v>
      </c>
      <c r="L7" s="64" t="str">
        <f>'Labor Category Rates'!A17</f>
        <v>Change Management Expert/Lead</v>
      </c>
      <c r="M7" s="64" t="str">
        <f>'Labor Category Rates'!A18</f>
        <v>Computer Operations Center, Specialist</v>
      </c>
      <c r="N7" s="64" t="str">
        <f>'Labor Category Rates'!A19</f>
        <v>Database Management Specialist (Senior)</v>
      </c>
      <c r="O7" s="64" t="str">
        <f>'Labor Category Rates'!A20</f>
        <v>Database Manager</v>
      </c>
      <c r="P7" s="64" t="str">
        <f>'Labor Category Rates'!A21</f>
        <v>Information Security Engineer</v>
      </c>
      <c r="Q7" s="64" t="str">
        <f>'Labor Category Rates'!A22</f>
        <v>Internet/Intranet Site Developer (Senior)</v>
      </c>
      <c r="R7" s="64" t="str">
        <f>'Labor Category Rates'!A23</f>
        <v>Internet/Web Architect</v>
      </c>
      <c r="S7" s="64" t="str">
        <f>'Labor Category Rates'!A24</f>
        <v>Network Administrator</v>
      </c>
      <c r="T7" s="64" t="str">
        <f>'Labor Category Rates'!A25</f>
        <v>Network Security Engineer</v>
      </c>
      <c r="U7" s="64" t="str">
        <f>'Labor Category Rates'!A26</f>
        <v>Planner, Information Technology (Senior)</v>
      </c>
      <c r="V7" s="64" t="str">
        <f>'Labor Category Rates'!A27</f>
        <v>Program Manager</v>
      </c>
      <c r="W7" s="64" t="str">
        <f>'Labor Category Rates'!A28</f>
        <v>Project Control Specialist</v>
      </c>
      <c r="X7" s="64" t="s">
        <v>73</v>
      </c>
      <c r="Y7" s="66"/>
      <c r="Z7" s="64" t="s">
        <v>71</v>
      </c>
      <c r="AA7" s="66"/>
      <c r="AB7" s="66"/>
      <c r="AC7" t="s">
        <v>139</v>
      </c>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row>
    <row r="8" spans="1:121" s="69" customFormat="1" ht="10.5" customHeight="1" x14ac:dyDescent="0.25">
      <c r="A8" s="426">
        <v>1</v>
      </c>
      <c r="B8" s="434" t="s">
        <v>136</v>
      </c>
      <c r="C8" s="408">
        <v>100000000</v>
      </c>
      <c r="D8" s="436"/>
      <c r="E8" s="414">
        <v>0.03</v>
      </c>
      <c r="F8" s="405"/>
      <c r="G8" s="401" t="s">
        <v>2</v>
      </c>
      <c r="H8" s="401" t="s">
        <v>2</v>
      </c>
      <c r="I8" s="401" t="s">
        <v>2</v>
      </c>
      <c r="J8" s="401" t="s">
        <v>2</v>
      </c>
      <c r="K8" s="401" t="s">
        <v>2</v>
      </c>
      <c r="L8" s="401" t="s">
        <v>2</v>
      </c>
      <c r="M8" s="401" t="s">
        <v>2</v>
      </c>
      <c r="N8" s="401" t="s">
        <v>2</v>
      </c>
      <c r="O8" s="401" t="s">
        <v>2</v>
      </c>
      <c r="P8" s="401" t="s">
        <v>2</v>
      </c>
      <c r="Q8" s="401" t="s">
        <v>2</v>
      </c>
      <c r="R8" s="401" t="s">
        <v>2</v>
      </c>
      <c r="S8" s="401" t="s">
        <v>2</v>
      </c>
      <c r="T8" s="401" t="s">
        <v>2</v>
      </c>
      <c r="U8" s="401" t="s">
        <v>2</v>
      </c>
      <c r="V8" s="401" t="s">
        <v>2</v>
      </c>
      <c r="W8" s="401" t="s">
        <v>2</v>
      </c>
      <c r="X8" s="401" t="s">
        <v>2</v>
      </c>
      <c r="Y8" s="68"/>
      <c r="Z8" s="401">
        <f>SUM(G8:X9)</f>
        <v>0</v>
      </c>
      <c r="AA8" s="68"/>
      <c r="AB8" s="68"/>
      <c r="AC8" t="s">
        <v>140</v>
      </c>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row>
    <row r="9" spans="1:121" s="69" customFormat="1" ht="70.349999999999994" customHeight="1" x14ac:dyDescent="0.25">
      <c r="A9" s="438"/>
      <c r="B9" s="435"/>
      <c r="C9" s="409"/>
      <c r="D9" s="437"/>
      <c r="E9" s="414"/>
      <c r="F9" s="405"/>
      <c r="G9" s="402"/>
      <c r="H9" s="402"/>
      <c r="I9" s="402"/>
      <c r="J9" s="402"/>
      <c r="K9" s="402"/>
      <c r="L9" s="402"/>
      <c r="M9" s="402"/>
      <c r="N9" s="402"/>
      <c r="O9" s="402"/>
      <c r="P9" s="402"/>
      <c r="Q9" s="402"/>
      <c r="R9" s="402"/>
      <c r="S9" s="402"/>
      <c r="T9" s="402"/>
      <c r="U9" s="402"/>
      <c r="V9" s="402"/>
      <c r="W9" s="402"/>
      <c r="X9" s="402"/>
      <c r="Y9" s="68"/>
      <c r="Z9" s="402"/>
      <c r="AA9" s="68"/>
      <c r="AB9" s="68"/>
      <c r="AC9" t="s">
        <v>141</v>
      </c>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row>
    <row r="10" spans="1:121" s="69" customFormat="1" ht="10.5" customHeight="1" x14ac:dyDescent="0.25">
      <c r="A10" s="426">
        <f>A8+1</f>
        <v>2</v>
      </c>
      <c r="B10" s="434" t="s">
        <v>137</v>
      </c>
      <c r="C10" s="408">
        <v>10000000</v>
      </c>
      <c r="D10" s="436"/>
      <c r="E10" s="414">
        <v>0.03</v>
      </c>
      <c r="F10" s="405"/>
      <c r="G10" s="401" t="s">
        <v>2</v>
      </c>
      <c r="H10" s="401" t="s">
        <v>2</v>
      </c>
      <c r="I10" s="401" t="s">
        <v>3</v>
      </c>
      <c r="J10" s="401" t="s">
        <v>3</v>
      </c>
      <c r="K10" s="401" t="s">
        <v>3</v>
      </c>
      <c r="L10" s="401" t="s">
        <v>3</v>
      </c>
      <c r="M10" s="401" t="s">
        <v>3</v>
      </c>
      <c r="N10" s="401" t="s">
        <v>3</v>
      </c>
      <c r="O10" s="401" t="s">
        <v>3</v>
      </c>
      <c r="P10" s="401" t="s">
        <v>3</v>
      </c>
      <c r="Q10" s="401" t="s">
        <v>3</v>
      </c>
      <c r="R10" s="401" t="s">
        <v>3</v>
      </c>
      <c r="S10" s="401" t="s">
        <v>3</v>
      </c>
      <c r="T10" s="401" t="s">
        <v>3</v>
      </c>
      <c r="U10" s="401" t="s">
        <v>3</v>
      </c>
      <c r="V10" s="401" t="s">
        <v>3</v>
      </c>
      <c r="W10" s="401" t="s">
        <v>3</v>
      </c>
      <c r="X10" s="401" t="s">
        <v>3</v>
      </c>
      <c r="Y10" s="68"/>
      <c r="Z10" s="401">
        <f>SUM(G10:X11)</f>
        <v>0</v>
      </c>
      <c r="AA10" s="68"/>
      <c r="AB10" s="68"/>
      <c r="AC10" t="s">
        <v>144</v>
      </c>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row>
    <row r="11" spans="1:121" s="69" customFormat="1" ht="55.35" customHeight="1" x14ac:dyDescent="0.25">
      <c r="A11" s="426"/>
      <c r="B11" s="435"/>
      <c r="C11" s="409"/>
      <c r="D11" s="437"/>
      <c r="E11" s="414"/>
      <c r="F11" s="405"/>
      <c r="G11" s="402"/>
      <c r="H11" s="402"/>
      <c r="I11" s="402"/>
      <c r="J11" s="402"/>
      <c r="K11" s="402"/>
      <c r="L11" s="402"/>
      <c r="M11" s="402"/>
      <c r="N11" s="402"/>
      <c r="O11" s="402"/>
      <c r="P11" s="402"/>
      <c r="Q11" s="402"/>
      <c r="R11" s="402"/>
      <c r="S11" s="402"/>
      <c r="T11" s="402"/>
      <c r="U11" s="402"/>
      <c r="V11" s="402"/>
      <c r="W11" s="402"/>
      <c r="X11" s="402"/>
      <c r="Y11" s="68"/>
      <c r="Z11" s="402"/>
      <c r="AA11" s="68"/>
      <c r="AB11" s="68"/>
      <c r="AC11" t="s">
        <v>146</v>
      </c>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row>
    <row r="12" spans="1:121" s="69" customFormat="1" ht="10.5" customHeight="1" x14ac:dyDescent="0.25">
      <c r="A12" s="433">
        <f>A10+1</f>
        <v>3</v>
      </c>
      <c r="B12" s="429" t="s">
        <v>90</v>
      </c>
      <c r="C12" s="408">
        <v>1000000</v>
      </c>
      <c r="D12" s="429"/>
      <c r="E12" s="414">
        <v>0.01</v>
      </c>
      <c r="F12" s="405"/>
      <c r="G12" s="401" t="s">
        <v>2</v>
      </c>
      <c r="H12" s="401" t="s">
        <v>2</v>
      </c>
      <c r="I12" s="401" t="s">
        <v>3</v>
      </c>
      <c r="J12" s="401" t="s">
        <v>3</v>
      </c>
      <c r="K12" s="401" t="s">
        <v>3</v>
      </c>
      <c r="L12" s="401" t="s">
        <v>3</v>
      </c>
      <c r="M12" s="401" t="s">
        <v>3</v>
      </c>
      <c r="N12" s="401" t="s">
        <v>3</v>
      </c>
      <c r="O12" s="401" t="s">
        <v>3</v>
      </c>
      <c r="P12" s="401" t="s">
        <v>3</v>
      </c>
      <c r="Q12" s="401" t="s">
        <v>3</v>
      </c>
      <c r="R12" s="401" t="s">
        <v>3</v>
      </c>
      <c r="S12" s="401" t="s">
        <v>3</v>
      </c>
      <c r="T12" s="401" t="s">
        <v>3</v>
      </c>
      <c r="U12" s="401" t="s">
        <v>3</v>
      </c>
      <c r="V12" s="401" t="s">
        <v>3</v>
      </c>
      <c r="W12" s="401" t="s">
        <v>3</v>
      </c>
      <c r="X12" s="401" t="s">
        <v>3</v>
      </c>
      <c r="Y12" s="68"/>
      <c r="Z12" s="401">
        <f>SUM(G12:X13)</f>
        <v>0</v>
      </c>
      <c r="AA12" s="68"/>
      <c r="AB12" s="68"/>
      <c r="AC12" t="s">
        <v>142</v>
      </c>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row>
    <row r="13" spans="1:121" s="69" customFormat="1" ht="10.5" customHeight="1" x14ac:dyDescent="0.25">
      <c r="A13" s="433"/>
      <c r="B13" s="430"/>
      <c r="C13" s="409"/>
      <c r="D13" s="430"/>
      <c r="E13" s="414"/>
      <c r="F13" s="405"/>
      <c r="G13" s="402"/>
      <c r="H13" s="402"/>
      <c r="I13" s="402"/>
      <c r="J13" s="402"/>
      <c r="K13" s="402"/>
      <c r="L13" s="402"/>
      <c r="M13" s="402"/>
      <c r="N13" s="402"/>
      <c r="O13" s="402"/>
      <c r="P13" s="402"/>
      <c r="Q13" s="402"/>
      <c r="R13" s="402"/>
      <c r="S13" s="402"/>
      <c r="T13" s="402"/>
      <c r="U13" s="402"/>
      <c r="V13" s="402"/>
      <c r="W13" s="402"/>
      <c r="X13" s="402"/>
      <c r="Y13" s="68"/>
      <c r="Z13" s="402"/>
      <c r="AA13" s="68"/>
      <c r="AB13" s="68"/>
      <c r="AC13" t="s">
        <v>143</v>
      </c>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row>
    <row r="14" spans="1:121" s="69" customFormat="1" ht="10.5" customHeight="1" x14ac:dyDescent="0.25">
      <c r="A14" s="433">
        <f>A12+1</f>
        <v>4</v>
      </c>
      <c r="B14" s="429" t="s">
        <v>91</v>
      </c>
      <c r="C14" s="408">
        <v>100000</v>
      </c>
      <c r="D14" s="429"/>
      <c r="E14" s="414">
        <v>0.01</v>
      </c>
      <c r="F14" s="405"/>
      <c r="G14" s="401" t="s">
        <v>2</v>
      </c>
      <c r="H14" s="401" t="s">
        <v>2</v>
      </c>
      <c r="I14" s="401" t="s">
        <v>3</v>
      </c>
      <c r="J14" s="401" t="s">
        <v>3</v>
      </c>
      <c r="K14" s="401" t="s">
        <v>3</v>
      </c>
      <c r="L14" s="401" t="s">
        <v>3</v>
      </c>
      <c r="M14" s="401" t="s">
        <v>3</v>
      </c>
      <c r="N14" s="401" t="s">
        <v>3</v>
      </c>
      <c r="O14" s="401" t="s">
        <v>3</v>
      </c>
      <c r="P14" s="401" t="s">
        <v>3</v>
      </c>
      <c r="Q14" s="401" t="s">
        <v>3</v>
      </c>
      <c r="R14" s="401" t="s">
        <v>3</v>
      </c>
      <c r="S14" s="401" t="s">
        <v>3</v>
      </c>
      <c r="T14" s="401" t="s">
        <v>3</v>
      </c>
      <c r="U14" s="401" t="s">
        <v>3</v>
      </c>
      <c r="V14" s="401" t="s">
        <v>3</v>
      </c>
      <c r="W14" s="401" t="s">
        <v>3</v>
      </c>
      <c r="X14" s="401" t="s">
        <v>3</v>
      </c>
      <c r="Y14" s="68"/>
      <c r="Z14" s="401">
        <f>SUM(G14:X15)</f>
        <v>0</v>
      </c>
      <c r="AA14" s="68"/>
      <c r="AB14" s="68"/>
      <c r="AC14" t="s">
        <v>145</v>
      </c>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row>
    <row r="15" spans="1:121" s="69" customFormat="1" ht="10.5" customHeight="1" x14ac:dyDescent="0.25">
      <c r="A15" s="433"/>
      <c r="B15" s="430"/>
      <c r="C15" s="409"/>
      <c r="D15" s="430"/>
      <c r="E15" s="414"/>
      <c r="F15" s="405"/>
      <c r="G15" s="402"/>
      <c r="H15" s="402"/>
      <c r="I15" s="402"/>
      <c r="J15" s="402"/>
      <c r="K15" s="402"/>
      <c r="L15" s="402"/>
      <c r="M15" s="402"/>
      <c r="N15" s="402"/>
      <c r="O15" s="402"/>
      <c r="P15" s="402"/>
      <c r="Q15" s="402"/>
      <c r="R15" s="402"/>
      <c r="S15" s="402"/>
      <c r="T15" s="402"/>
      <c r="U15" s="402"/>
      <c r="V15" s="402"/>
      <c r="W15" s="402"/>
      <c r="X15" s="402"/>
      <c r="Y15" s="68"/>
      <c r="Z15" s="402"/>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row>
    <row r="16" spans="1:121" s="69" customFormat="1" ht="10.5" customHeight="1" x14ac:dyDescent="0.25">
      <c r="A16" s="433">
        <f>A14+1</f>
        <v>5</v>
      </c>
      <c r="B16" s="429" t="s">
        <v>92</v>
      </c>
      <c r="C16" s="408">
        <v>10000</v>
      </c>
      <c r="D16" s="429"/>
      <c r="E16" s="414"/>
      <c r="F16" s="405"/>
      <c r="G16" s="401" t="s">
        <v>2</v>
      </c>
      <c r="H16" s="401" t="s">
        <v>2</v>
      </c>
      <c r="I16" s="401" t="s">
        <v>3</v>
      </c>
      <c r="J16" s="401" t="s">
        <v>3</v>
      </c>
      <c r="K16" s="401" t="s">
        <v>3</v>
      </c>
      <c r="L16" s="401" t="s">
        <v>3</v>
      </c>
      <c r="M16" s="401" t="s">
        <v>3</v>
      </c>
      <c r="N16" s="401" t="s">
        <v>3</v>
      </c>
      <c r="O16" s="401" t="s">
        <v>3</v>
      </c>
      <c r="P16" s="401" t="s">
        <v>3</v>
      </c>
      <c r="Q16" s="401" t="s">
        <v>3</v>
      </c>
      <c r="R16" s="401" t="s">
        <v>3</v>
      </c>
      <c r="S16" s="401" t="s">
        <v>3</v>
      </c>
      <c r="T16" s="401" t="s">
        <v>3</v>
      </c>
      <c r="U16" s="401" t="s">
        <v>3</v>
      </c>
      <c r="V16" s="401" t="s">
        <v>3</v>
      </c>
      <c r="W16" s="401" t="s">
        <v>3</v>
      </c>
      <c r="X16" s="401" t="s">
        <v>3</v>
      </c>
      <c r="Y16" s="68"/>
      <c r="Z16" s="401">
        <f>SUM(G16:X17)</f>
        <v>0</v>
      </c>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row>
    <row r="17" spans="1:121" s="69" customFormat="1" ht="10.5" customHeight="1" x14ac:dyDescent="0.25">
      <c r="A17" s="433"/>
      <c r="B17" s="430"/>
      <c r="C17" s="409"/>
      <c r="D17" s="430"/>
      <c r="E17" s="414"/>
      <c r="F17" s="405"/>
      <c r="G17" s="402"/>
      <c r="H17" s="402"/>
      <c r="I17" s="402"/>
      <c r="J17" s="402"/>
      <c r="K17" s="402"/>
      <c r="L17" s="402"/>
      <c r="M17" s="402"/>
      <c r="N17" s="402"/>
      <c r="O17" s="402"/>
      <c r="P17" s="402"/>
      <c r="Q17" s="402"/>
      <c r="R17" s="402"/>
      <c r="S17" s="402"/>
      <c r="T17" s="402"/>
      <c r="U17" s="402"/>
      <c r="V17" s="402"/>
      <c r="W17" s="402"/>
      <c r="X17" s="402"/>
      <c r="Y17" s="68"/>
      <c r="Z17" s="402"/>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row>
    <row r="18" spans="1:121" s="69" customFormat="1" ht="10.5" customHeight="1" x14ac:dyDescent="0.25">
      <c r="A18" s="433">
        <f>A16+1</f>
        <v>6</v>
      </c>
      <c r="B18" s="429" t="s">
        <v>93</v>
      </c>
      <c r="C18" s="408">
        <v>1000</v>
      </c>
      <c r="D18" s="429"/>
      <c r="E18" s="414"/>
      <c r="F18" s="405"/>
      <c r="G18" s="401" t="s">
        <v>2</v>
      </c>
      <c r="H18" s="401" t="s">
        <v>2</v>
      </c>
      <c r="I18" s="401" t="s">
        <v>3</v>
      </c>
      <c r="J18" s="401" t="s">
        <v>3</v>
      </c>
      <c r="K18" s="401" t="s">
        <v>3</v>
      </c>
      <c r="L18" s="401" t="s">
        <v>3</v>
      </c>
      <c r="M18" s="401" t="s">
        <v>3</v>
      </c>
      <c r="N18" s="401" t="s">
        <v>3</v>
      </c>
      <c r="O18" s="401" t="s">
        <v>3</v>
      </c>
      <c r="P18" s="401" t="s">
        <v>3</v>
      </c>
      <c r="Q18" s="401" t="s">
        <v>3</v>
      </c>
      <c r="R18" s="401" t="s">
        <v>3</v>
      </c>
      <c r="S18" s="401" t="s">
        <v>3</v>
      </c>
      <c r="T18" s="401" t="s">
        <v>3</v>
      </c>
      <c r="U18" s="401" t="s">
        <v>3</v>
      </c>
      <c r="V18" s="401" t="s">
        <v>3</v>
      </c>
      <c r="W18" s="401" t="s">
        <v>3</v>
      </c>
      <c r="X18" s="401" t="s">
        <v>3</v>
      </c>
      <c r="Y18" s="68"/>
      <c r="Z18" s="401">
        <f>SUM(G18:X19)</f>
        <v>0</v>
      </c>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row>
    <row r="19" spans="1:121" s="69" customFormat="1" ht="10.5" customHeight="1" x14ac:dyDescent="0.25">
      <c r="A19" s="433"/>
      <c r="B19" s="430"/>
      <c r="C19" s="409"/>
      <c r="D19" s="430"/>
      <c r="E19" s="414"/>
      <c r="F19" s="405"/>
      <c r="G19" s="402"/>
      <c r="H19" s="402"/>
      <c r="I19" s="402"/>
      <c r="J19" s="402"/>
      <c r="K19" s="402"/>
      <c r="L19" s="402"/>
      <c r="M19" s="402"/>
      <c r="N19" s="402"/>
      <c r="O19" s="402"/>
      <c r="P19" s="402"/>
      <c r="Q19" s="402"/>
      <c r="R19" s="402"/>
      <c r="S19" s="402"/>
      <c r="T19" s="402"/>
      <c r="U19" s="402"/>
      <c r="V19" s="402"/>
      <c r="W19" s="402"/>
      <c r="X19" s="402"/>
      <c r="Y19" s="68"/>
      <c r="Z19" s="402"/>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row>
    <row r="20" spans="1:121" s="69" customFormat="1" ht="10.5" customHeight="1" x14ac:dyDescent="0.25">
      <c r="A20" s="433">
        <f>A18+1</f>
        <v>7</v>
      </c>
      <c r="B20" s="429" t="s">
        <v>94</v>
      </c>
      <c r="C20" s="408">
        <v>100</v>
      </c>
      <c r="D20" s="429"/>
      <c r="E20" s="414"/>
      <c r="F20" s="405"/>
      <c r="G20" s="401" t="s">
        <v>2</v>
      </c>
      <c r="H20" s="401" t="s">
        <v>2</v>
      </c>
      <c r="I20" s="401" t="s">
        <v>3</v>
      </c>
      <c r="J20" s="401" t="s">
        <v>3</v>
      </c>
      <c r="K20" s="401" t="s">
        <v>3</v>
      </c>
      <c r="L20" s="401" t="s">
        <v>3</v>
      </c>
      <c r="M20" s="401" t="s">
        <v>3</v>
      </c>
      <c r="N20" s="401" t="s">
        <v>3</v>
      </c>
      <c r="O20" s="401" t="s">
        <v>3</v>
      </c>
      <c r="P20" s="401" t="s">
        <v>3</v>
      </c>
      <c r="Q20" s="401" t="s">
        <v>3</v>
      </c>
      <c r="R20" s="401" t="s">
        <v>3</v>
      </c>
      <c r="S20" s="401" t="s">
        <v>3</v>
      </c>
      <c r="T20" s="401" t="s">
        <v>3</v>
      </c>
      <c r="U20" s="401" t="s">
        <v>3</v>
      </c>
      <c r="V20" s="401" t="s">
        <v>3</v>
      </c>
      <c r="W20" s="401" t="s">
        <v>3</v>
      </c>
      <c r="X20" s="401" t="s">
        <v>3</v>
      </c>
      <c r="Y20" s="68"/>
      <c r="Z20" s="401">
        <f>SUM(G20:X21)</f>
        <v>0</v>
      </c>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row>
    <row r="21" spans="1:121" s="69" customFormat="1" ht="10.5" customHeight="1" x14ac:dyDescent="0.25">
      <c r="A21" s="433"/>
      <c r="B21" s="430"/>
      <c r="C21" s="409"/>
      <c r="D21" s="430"/>
      <c r="E21" s="414"/>
      <c r="F21" s="405"/>
      <c r="G21" s="402"/>
      <c r="H21" s="402"/>
      <c r="I21" s="402"/>
      <c r="J21" s="402"/>
      <c r="K21" s="402"/>
      <c r="L21" s="402"/>
      <c r="M21" s="402"/>
      <c r="N21" s="402"/>
      <c r="O21" s="402"/>
      <c r="P21" s="402"/>
      <c r="Q21" s="402"/>
      <c r="R21" s="402"/>
      <c r="S21" s="402"/>
      <c r="T21" s="402"/>
      <c r="U21" s="402"/>
      <c r="V21" s="402"/>
      <c r="W21" s="402"/>
      <c r="X21" s="402"/>
      <c r="Y21" s="68"/>
      <c r="Z21" s="402"/>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row>
    <row r="22" spans="1:121" s="69" customFormat="1" ht="10.5" customHeight="1" x14ac:dyDescent="0.25">
      <c r="A22" s="433">
        <f>A20+1</f>
        <v>8</v>
      </c>
      <c r="B22" s="429" t="s">
        <v>95</v>
      </c>
      <c r="C22" s="408">
        <v>10</v>
      </c>
      <c r="D22" s="70"/>
      <c r="E22" s="414"/>
      <c r="F22" s="71"/>
      <c r="G22" s="401" t="s">
        <v>2</v>
      </c>
      <c r="H22" s="401" t="s">
        <v>2</v>
      </c>
      <c r="I22" s="401" t="s">
        <v>3</v>
      </c>
      <c r="J22" s="401" t="s">
        <v>3</v>
      </c>
      <c r="K22" s="401" t="s">
        <v>3</v>
      </c>
      <c r="L22" s="401" t="s">
        <v>3</v>
      </c>
      <c r="M22" s="401" t="s">
        <v>3</v>
      </c>
      <c r="N22" s="401" t="s">
        <v>3</v>
      </c>
      <c r="O22" s="401" t="s">
        <v>3</v>
      </c>
      <c r="P22" s="401" t="s">
        <v>3</v>
      </c>
      <c r="Q22" s="401" t="s">
        <v>3</v>
      </c>
      <c r="R22" s="401" t="s">
        <v>3</v>
      </c>
      <c r="S22" s="401" t="s">
        <v>3</v>
      </c>
      <c r="T22" s="401" t="s">
        <v>3</v>
      </c>
      <c r="U22" s="401" t="s">
        <v>3</v>
      </c>
      <c r="V22" s="401" t="s">
        <v>3</v>
      </c>
      <c r="W22" s="401" t="s">
        <v>3</v>
      </c>
      <c r="X22" s="401" t="s">
        <v>3</v>
      </c>
      <c r="Y22" s="68"/>
      <c r="Z22" s="401">
        <f>SUM(G22:X23)</f>
        <v>0</v>
      </c>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row>
    <row r="23" spans="1:121" s="69" customFormat="1" ht="10.5" customHeight="1" x14ac:dyDescent="0.25">
      <c r="A23" s="433"/>
      <c r="B23" s="430"/>
      <c r="C23" s="409"/>
      <c r="D23" s="70"/>
      <c r="E23" s="414"/>
      <c r="F23" s="71"/>
      <c r="G23" s="402"/>
      <c r="H23" s="402"/>
      <c r="I23" s="402"/>
      <c r="J23" s="402"/>
      <c r="K23" s="402"/>
      <c r="L23" s="402"/>
      <c r="M23" s="402"/>
      <c r="N23" s="402"/>
      <c r="O23" s="402"/>
      <c r="P23" s="402"/>
      <c r="Q23" s="402"/>
      <c r="R23" s="402"/>
      <c r="S23" s="402"/>
      <c r="T23" s="402"/>
      <c r="U23" s="402"/>
      <c r="V23" s="402"/>
      <c r="W23" s="402"/>
      <c r="X23" s="402"/>
      <c r="Y23" s="68"/>
      <c r="Z23" s="402"/>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row>
    <row r="24" spans="1:121" s="69" customFormat="1" ht="10.5" customHeight="1" x14ac:dyDescent="0.25">
      <c r="A24" s="433">
        <f>A22+1</f>
        <v>9</v>
      </c>
      <c r="B24" s="429" t="s">
        <v>107</v>
      </c>
      <c r="C24" s="408">
        <v>1</v>
      </c>
      <c r="D24" s="429"/>
      <c r="E24" s="414"/>
      <c r="F24" s="405"/>
      <c r="G24" s="401" t="s">
        <v>2</v>
      </c>
      <c r="H24" s="401" t="s">
        <v>2</v>
      </c>
      <c r="I24" s="401" t="s">
        <v>3</v>
      </c>
      <c r="J24" s="401" t="s">
        <v>3</v>
      </c>
      <c r="K24" s="401" t="s">
        <v>3</v>
      </c>
      <c r="L24" s="401" t="s">
        <v>3</v>
      </c>
      <c r="M24" s="401" t="s">
        <v>3</v>
      </c>
      <c r="N24" s="401" t="s">
        <v>3</v>
      </c>
      <c r="O24" s="401" t="s">
        <v>3</v>
      </c>
      <c r="P24" s="401" t="s">
        <v>3</v>
      </c>
      <c r="Q24" s="401" t="s">
        <v>3</v>
      </c>
      <c r="R24" s="401" t="s">
        <v>3</v>
      </c>
      <c r="S24" s="401" t="s">
        <v>3</v>
      </c>
      <c r="T24" s="401" t="s">
        <v>3</v>
      </c>
      <c r="U24" s="401" t="s">
        <v>3</v>
      </c>
      <c r="V24" s="401" t="s">
        <v>3</v>
      </c>
      <c r="W24" s="401" t="s">
        <v>3</v>
      </c>
      <c r="X24" s="401" t="s">
        <v>3</v>
      </c>
      <c r="Y24" s="68"/>
      <c r="Z24" s="401">
        <f>SUM(G24:X25)</f>
        <v>0</v>
      </c>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row>
    <row r="25" spans="1:121" s="69" customFormat="1" ht="10.5" customHeight="1" x14ac:dyDescent="0.25">
      <c r="A25" s="433"/>
      <c r="B25" s="430"/>
      <c r="C25" s="409"/>
      <c r="D25" s="430"/>
      <c r="E25" s="414"/>
      <c r="F25" s="405"/>
      <c r="G25" s="402"/>
      <c r="H25" s="402"/>
      <c r="I25" s="402"/>
      <c r="J25" s="402"/>
      <c r="K25" s="402"/>
      <c r="L25" s="402"/>
      <c r="M25" s="402"/>
      <c r="N25" s="402"/>
      <c r="O25" s="402"/>
      <c r="P25" s="402"/>
      <c r="Q25" s="402"/>
      <c r="R25" s="402"/>
      <c r="S25" s="402"/>
      <c r="T25" s="402"/>
      <c r="U25" s="402"/>
      <c r="V25" s="402"/>
      <c r="W25" s="402"/>
      <c r="X25" s="402"/>
      <c r="Y25" s="68"/>
      <c r="Z25" s="402"/>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row>
    <row r="26" spans="1:121" s="69" customFormat="1" ht="10.5" customHeight="1" x14ac:dyDescent="0.25">
      <c r="A26" s="433">
        <f>A24+1</f>
        <v>10</v>
      </c>
      <c r="B26" s="429" t="s">
        <v>96</v>
      </c>
      <c r="C26" s="408">
        <v>100000000</v>
      </c>
      <c r="D26" s="429"/>
      <c r="E26" s="414"/>
      <c r="F26" s="405"/>
      <c r="G26" s="401" t="s">
        <v>2</v>
      </c>
      <c r="H26" s="401" t="s">
        <v>2</v>
      </c>
      <c r="I26" s="401" t="s">
        <v>3</v>
      </c>
      <c r="J26" s="401" t="s">
        <v>3</v>
      </c>
      <c r="K26" s="401" t="s">
        <v>3</v>
      </c>
      <c r="L26" s="401" t="s">
        <v>3</v>
      </c>
      <c r="M26" s="401" t="s">
        <v>3</v>
      </c>
      <c r="N26" s="401" t="s">
        <v>3</v>
      </c>
      <c r="O26" s="401" t="s">
        <v>3</v>
      </c>
      <c r="P26" s="401" t="s">
        <v>3</v>
      </c>
      <c r="Q26" s="401" t="s">
        <v>3</v>
      </c>
      <c r="R26" s="401" t="s">
        <v>3</v>
      </c>
      <c r="S26" s="401" t="s">
        <v>3</v>
      </c>
      <c r="T26" s="401" t="s">
        <v>3</v>
      </c>
      <c r="U26" s="401" t="s">
        <v>3</v>
      </c>
      <c r="V26" s="401" t="s">
        <v>3</v>
      </c>
      <c r="W26" s="401" t="s">
        <v>3</v>
      </c>
      <c r="X26" s="401" t="s">
        <v>3</v>
      </c>
      <c r="Y26" s="68"/>
      <c r="Z26" s="401">
        <f>SUM(G26:X27)</f>
        <v>0</v>
      </c>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row>
    <row r="27" spans="1:121" s="69" customFormat="1" ht="10.5" customHeight="1" x14ac:dyDescent="0.25">
      <c r="A27" s="433"/>
      <c r="B27" s="430"/>
      <c r="C27" s="409"/>
      <c r="D27" s="430"/>
      <c r="E27" s="414"/>
      <c r="F27" s="405"/>
      <c r="G27" s="402"/>
      <c r="H27" s="402"/>
      <c r="I27" s="402"/>
      <c r="J27" s="402"/>
      <c r="K27" s="402"/>
      <c r="L27" s="402"/>
      <c r="M27" s="402"/>
      <c r="N27" s="402"/>
      <c r="O27" s="402"/>
      <c r="P27" s="402"/>
      <c r="Q27" s="402"/>
      <c r="R27" s="402"/>
      <c r="S27" s="402"/>
      <c r="T27" s="402"/>
      <c r="U27" s="402"/>
      <c r="V27" s="402"/>
      <c r="W27" s="402"/>
      <c r="X27" s="402"/>
      <c r="Y27" s="68"/>
      <c r="Z27" s="402"/>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row>
    <row r="28" spans="1:121" s="69" customFormat="1" ht="10.5" customHeight="1" x14ac:dyDescent="0.25">
      <c r="A28" s="426">
        <f>A26+1</f>
        <v>11</v>
      </c>
      <c r="B28" s="403" t="s">
        <v>108</v>
      </c>
      <c r="C28" s="408">
        <v>10000000</v>
      </c>
      <c r="D28" s="403"/>
      <c r="E28" s="414"/>
      <c r="F28" s="405"/>
      <c r="G28" s="401" t="s">
        <v>2</v>
      </c>
      <c r="H28" s="401" t="s">
        <v>2</v>
      </c>
      <c r="I28" s="401" t="s">
        <v>3</v>
      </c>
      <c r="J28" s="401" t="s">
        <v>3</v>
      </c>
      <c r="K28" s="401" t="s">
        <v>3</v>
      </c>
      <c r="L28" s="401" t="s">
        <v>3</v>
      </c>
      <c r="M28" s="401" t="s">
        <v>3</v>
      </c>
      <c r="N28" s="401" t="s">
        <v>3</v>
      </c>
      <c r="O28" s="401" t="s">
        <v>3</v>
      </c>
      <c r="P28" s="401" t="s">
        <v>3</v>
      </c>
      <c r="Q28" s="401" t="s">
        <v>3</v>
      </c>
      <c r="R28" s="401" t="s">
        <v>3</v>
      </c>
      <c r="S28" s="401" t="s">
        <v>3</v>
      </c>
      <c r="T28" s="401" t="s">
        <v>3</v>
      </c>
      <c r="U28" s="401" t="s">
        <v>3</v>
      </c>
      <c r="V28" s="401" t="s">
        <v>3</v>
      </c>
      <c r="W28" s="401" t="s">
        <v>3</v>
      </c>
      <c r="X28" s="401" t="s">
        <v>3</v>
      </c>
      <c r="Y28" s="68"/>
      <c r="Z28" s="401">
        <f>SUM(G28:X29)</f>
        <v>0</v>
      </c>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row>
    <row r="29" spans="1:121" s="69" customFormat="1" ht="10.5" customHeight="1" x14ac:dyDescent="0.25">
      <c r="A29" s="426"/>
      <c r="B29" s="404"/>
      <c r="C29" s="409"/>
      <c r="D29" s="404"/>
      <c r="E29" s="414"/>
      <c r="F29" s="405"/>
      <c r="G29" s="402"/>
      <c r="H29" s="402"/>
      <c r="I29" s="402"/>
      <c r="J29" s="402"/>
      <c r="K29" s="402"/>
      <c r="L29" s="402"/>
      <c r="M29" s="402"/>
      <c r="N29" s="402"/>
      <c r="O29" s="402"/>
      <c r="P29" s="402"/>
      <c r="Q29" s="402"/>
      <c r="R29" s="402"/>
      <c r="S29" s="402"/>
      <c r="T29" s="402"/>
      <c r="U29" s="402"/>
      <c r="V29" s="402"/>
      <c r="W29" s="402"/>
      <c r="X29" s="402"/>
      <c r="Y29" s="68"/>
      <c r="Z29" s="402"/>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row>
    <row r="30" spans="1:121" s="69" customFormat="1" ht="10.5" customHeight="1" x14ac:dyDescent="0.25">
      <c r="A30" s="426">
        <f>A28+1</f>
        <v>12</v>
      </c>
      <c r="B30" s="403" t="s">
        <v>6</v>
      </c>
      <c r="C30" s="408">
        <v>1000000</v>
      </c>
      <c r="D30" s="403"/>
      <c r="E30" s="414"/>
      <c r="F30" s="405"/>
      <c r="G30" s="401" t="s">
        <v>2</v>
      </c>
      <c r="H30" s="401" t="s">
        <v>2</v>
      </c>
      <c r="I30" s="401" t="s">
        <v>3</v>
      </c>
      <c r="J30" s="401" t="s">
        <v>3</v>
      </c>
      <c r="K30" s="401" t="s">
        <v>3</v>
      </c>
      <c r="L30" s="401" t="s">
        <v>3</v>
      </c>
      <c r="M30" s="401" t="s">
        <v>3</v>
      </c>
      <c r="N30" s="401" t="s">
        <v>3</v>
      </c>
      <c r="O30" s="401" t="s">
        <v>3</v>
      </c>
      <c r="P30" s="401" t="s">
        <v>3</v>
      </c>
      <c r="Q30" s="401" t="s">
        <v>3</v>
      </c>
      <c r="R30" s="401" t="s">
        <v>3</v>
      </c>
      <c r="S30" s="401" t="s">
        <v>3</v>
      </c>
      <c r="T30" s="401" t="s">
        <v>3</v>
      </c>
      <c r="U30" s="401" t="s">
        <v>3</v>
      </c>
      <c r="V30" s="401" t="s">
        <v>3</v>
      </c>
      <c r="W30" s="401" t="s">
        <v>3</v>
      </c>
      <c r="X30" s="401" t="s">
        <v>3</v>
      </c>
      <c r="Y30" s="68"/>
      <c r="Z30" s="401">
        <f>SUM(G30:X31)</f>
        <v>0</v>
      </c>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row>
    <row r="31" spans="1:121" s="69" customFormat="1" ht="10.5" customHeight="1" x14ac:dyDescent="0.25">
      <c r="A31" s="426"/>
      <c r="B31" s="404"/>
      <c r="C31" s="409"/>
      <c r="D31" s="404"/>
      <c r="E31" s="414"/>
      <c r="F31" s="405"/>
      <c r="G31" s="402"/>
      <c r="H31" s="402"/>
      <c r="I31" s="402"/>
      <c r="J31" s="402"/>
      <c r="K31" s="402"/>
      <c r="L31" s="402"/>
      <c r="M31" s="402"/>
      <c r="N31" s="402"/>
      <c r="O31" s="402"/>
      <c r="P31" s="402"/>
      <c r="Q31" s="402"/>
      <c r="R31" s="402"/>
      <c r="S31" s="402"/>
      <c r="T31" s="402"/>
      <c r="U31" s="402"/>
      <c r="V31" s="402"/>
      <c r="W31" s="402"/>
      <c r="X31" s="402"/>
      <c r="Y31" s="68"/>
      <c r="Z31" s="402"/>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row>
    <row r="32" spans="1:121" s="69" customFormat="1" ht="10.5" customHeight="1" x14ac:dyDescent="0.25">
      <c r="A32" s="426">
        <f>A30+1</f>
        <v>13</v>
      </c>
      <c r="B32" s="403" t="s">
        <v>7</v>
      </c>
      <c r="C32" s="408">
        <v>100000</v>
      </c>
      <c r="D32" s="403"/>
      <c r="E32" s="414"/>
      <c r="F32" s="405"/>
      <c r="G32" s="401" t="s">
        <v>2</v>
      </c>
      <c r="H32" s="401" t="s">
        <v>2</v>
      </c>
      <c r="I32" s="401" t="s">
        <v>3</v>
      </c>
      <c r="J32" s="401" t="s">
        <v>3</v>
      </c>
      <c r="K32" s="401" t="s">
        <v>3</v>
      </c>
      <c r="L32" s="401" t="s">
        <v>3</v>
      </c>
      <c r="M32" s="401" t="s">
        <v>3</v>
      </c>
      <c r="N32" s="401" t="s">
        <v>3</v>
      </c>
      <c r="O32" s="401" t="s">
        <v>3</v>
      </c>
      <c r="P32" s="401" t="s">
        <v>3</v>
      </c>
      <c r="Q32" s="401" t="s">
        <v>3</v>
      </c>
      <c r="R32" s="401" t="s">
        <v>3</v>
      </c>
      <c r="S32" s="401" t="s">
        <v>3</v>
      </c>
      <c r="T32" s="401" t="s">
        <v>3</v>
      </c>
      <c r="U32" s="401" t="s">
        <v>3</v>
      </c>
      <c r="V32" s="401" t="s">
        <v>3</v>
      </c>
      <c r="W32" s="401" t="s">
        <v>3</v>
      </c>
      <c r="X32" s="401" t="s">
        <v>3</v>
      </c>
      <c r="Y32" s="68"/>
      <c r="Z32" s="401">
        <f>SUM(G32:X33)</f>
        <v>0</v>
      </c>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row>
    <row r="33" spans="1:121" s="69" customFormat="1" ht="10.5" customHeight="1" x14ac:dyDescent="0.25">
      <c r="A33" s="426"/>
      <c r="B33" s="404"/>
      <c r="C33" s="409"/>
      <c r="D33" s="404"/>
      <c r="E33" s="414"/>
      <c r="F33" s="405"/>
      <c r="G33" s="402"/>
      <c r="H33" s="402"/>
      <c r="I33" s="402"/>
      <c r="J33" s="402"/>
      <c r="K33" s="402"/>
      <c r="L33" s="402"/>
      <c r="M33" s="402"/>
      <c r="N33" s="402"/>
      <c r="O33" s="402"/>
      <c r="P33" s="402"/>
      <c r="Q33" s="402"/>
      <c r="R33" s="402"/>
      <c r="S33" s="402"/>
      <c r="T33" s="402"/>
      <c r="U33" s="402"/>
      <c r="V33" s="402"/>
      <c r="W33" s="402"/>
      <c r="X33" s="402"/>
      <c r="Y33" s="68"/>
      <c r="Z33" s="402"/>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row>
    <row r="34" spans="1:121" s="69" customFormat="1" ht="10.5" customHeight="1" x14ac:dyDescent="0.25">
      <c r="A34" s="426">
        <f>A32+1</f>
        <v>14</v>
      </c>
      <c r="B34" s="403" t="s">
        <v>8</v>
      </c>
      <c r="C34" s="408">
        <v>10000</v>
      </c>
      <c r="D34" s="403"/>
      <c r="E34" s="414"/>
      <c r="F34" s="405"/>
      <c r="G34" s="401" t="s">
        <v>2</v>
      </c>
      <c r="H34" s="401" t="s">
        <v>2</v>
      </c>
      <c r="I34" s="401" t="s">
        <v>3</v>
      </c>
      <c r="J34" s="401" t="s">
        <v>3</v>
      </c>
      <c r="K34" s="401" t="s">
        <v>3</v>
      </c>
      <c r="L34" s="401" t="s">
        <v>3</v>
      </c>
      <c r="M34" s="401" t="s">
        <v>3</v>
      </c>
      <c r="N34" s="401" t="s">
        <v>3</v>
      </c>
      <c r="O34" s="401" t="s">
        <v>3</v>
      </c>
      <c r="P34" s="401" t="s">
        <v>3</v>
      </c>
      <c r="Q34" s="401" t="s">
        <v>3</v>
      </c>
      <c r="R34" s="401" t="s">
        <v>3</v>
      </c>
      <c r="S34" s="401" t="s">
        <v>3</v>
      </c>
      <c r="T34" s="401" t="s">
        <v>3</v>
      </c>
      <c r="U34" s="401" t="s">
        <v>3</v>
      </c>
      <c r="V34" s="401" t="s">
        <v>3</v>
      </c>
      <c r="W34" s="401" t="s">
        <v>3</v>
      </c>
      <c r="X34" s="401" t="s">
        <v>3</v>
      </c>
      <c r="Y34" s="68"/>
      <c r="Z34" s="401">
        <f>SUM(G34:X35)</f>
        <v>0</v>
      </c>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row>
    <row r="35" spans="1:121" s="69" customFormat="1" ht="10.5" customHeight="1" x14ac:dyDescent="0.25">
      <c r="A35" s="426"/>
      <c r="B35" s="404"/>
      <c r="C35" s="409"/>
      <c r="D35" s="404"/>
      <c r="E35" s="414"/>
      <c r="F35" s="405"/>
      <c r="G35" s="402"/>
      <c r="H35" s="402"/>
      <c r="I35" s="402"/>
      <c r="J35" s="402"/>
      <c r="K35" s="402"/>
      <c r="L35" s="402"/>
      <c r="M35" s="402"/>
      <c r="N35" s="402"/>
      <c r="O35" s="402"/>
      <c r="P35" s="402"/>
      <c r="Q35" s="402"/>
      <c r="R35" s="402"/>
      <c r="S35" s="402"/>
      <c r="T35" s="402"/>
      <c r="U35" s="402"/>
      <c r="V35" s="402"/>
      <c r="W35" s="402"/>
      <c r="X35" s="402"/>
      <c r="Y35" s="68"/>
      <c r="Z35" s="402"/>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row>
    <row r="36" spans="1:121" s="69" customFormat="1" ht="10.5" customHeight="1" x14ac:dyDescent="0.25">
      <c r="A36" s="426">
        <f>A34+1</f>
        <v>15</v>
      </c>
      <c r="B36" s="403" t="s">
        <v>9</v>
      </c>
      <c r="C36" s="408">
        <v>1000</v>
      </c>
      <c r="D36" s="403"/>
      <c r="E36" s="414"/>
      <c r="F36" s="405"/>
      <c r="G36" s="401" t="s">
        <v>2</v>
      </c>
      <c r="H36" s="401" t="s">
        <v>2</v>
      </c>
      <c r="I36" s="401" t="s">
        <v>3</v>
      </c>
      <c r="J36" s="401" t="s">
        <v>3</v>
      </c>
      <c r="K36" s="401" t="s">
        <v>3</v>
      </c>
      <c r="L36" s="401" t="s">
        <v>3</v>
      </c>
      <c r="M36" s="401" t="s">
        <v>3</v>
      </c>
      <c r="N36" s="401" t="s">
        <v>3</v>
      </c>
      <c r="O36" s="401" t="s">
        <v>3</v>
      </c>
      <c r="P36" s="401" t="s">
        <v>3</v>
      </c>
      <c r="Q36" s="401" t="s">
        <v>3</v>
      </c>
      <c r="R36" s="401" t="s">
        <v>3</v>
      </c>
      <c r="S36" s="401" t="s">
        <v>3</v>
      </c>
      <c r="T36" s="401" t="s">
        <v>3</v>
      </c>
      <c r="U36" s="401" t="s">
        <v>3</v>
      </c>
      <c r="V36" s="401" t="s">
        <v>3</v>
      </c>
      <c r="W36" s="401" t="s">
        <v>3</v>
      </c>
      <c r="X36" s="401" t="s">
        <v>3</v>
      </c>
      <c r="Y36" s="68"/>
      <c r="Z36" s="401">
        <f>SUM(G36:X37)</f>
        <v>0</v>
      </c>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row>
    <row r="37" spans="1:121" s="69" customFormat="1" ht="10.5" customHeight="1" x14ac:dyDescent="0.25">
      <c r="A37" s="426"/>
      <c r="B37" s="404"/>
      <c r="C37" s="409"/>
      <c r="D37" s="404"/>
      <c r="E37" s="414"/>
      <c r="F37" s="405"/>
      <c r="G37" s="402"/>
      <c r="H37" s="402"/>
      <c r="I37" s="402"/>
      <c r="J37" s="402"/>
      <c r="K37" s="402"/>
      <c r="L37" s="402"/>
      <c r="M37" s="402"/>
      <c r="N37" s="402"/>
      <c r="O37" s="402"/>
      <c r="P37" s="402"/>
      <c r="Q37" s="402"/>
      <c r="R37" s="402"/>
      <c r="S37" s="402"/>
      <c r="T37" s="402"/>
      <c r="U37" s="402"/>
      <c r="V37" s="402"/>
      <c r="W37" s="402"/>
      <c r="X37" s="402"/>
      <c r="Y37" s="68"/>
      <c r="Z37" s="402"/>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row>
    <row r="38" spans="1:121" s="69" customFormat="1" ht="10.5" customHeight="1" x14ac:dyDescent="0.25">
      <c r="A38" s="426">
        <f>A36+1</f>
        <v>16</v>
      </c>
      <c r="B38" s="403" t="s">
        <v>10</v>
      </c>
      <c r="C38" s="408">
        <v>100</v>
      </c>
      <c r="D38" s="403"/>
      <c r="E38" s="414"/>
      <c r="F38" s="405"/>
      <c r="G38" s="401" t="s">
        <v>2</v>
      </c>
      <c r="H38" s="401" t="s">
        <v>2</v>
      </c>
      <c r="I38" s="401" t="s">
        <v>3</v>
      </c>
      <c r="J38" s="401" t="s">
        <v>3</v>
      </c>
      <c r="K38" s="401" t="s">
        <v>3</v>
      </c>
      <c r="L38" s="401" t="s">
        <v>3</v>
      </c>
      <c r="M38" s="401" t="s">
        <v>3</v>
      </c>
      <c r="N38" s="401" t="s">
        <v>3</v>
      </c>
      <c r="O38" s="401" t="s">
        <v>3</v>
      </c>
      <c r="P38" s="401" t="s">
        <v>3</v>
      </c>
      <c r="Q38" s="401" t="s">
        <v>3</v>
      </c>
      <c r="R38" s="401" t="s">
        <v>3</v>
      </c>
      <c r="S38" s="401" t="s">
        <v>3</v>
      </c>
      <c r="T38" s="401" t="s">
        <v>3</v>
      </c>
      <c r="U38" s="401" t="s">
        <v>3</v>
      </c>
      <c r="V38" s="401" t="s">
        <v>3</v>
      </c>
      <c r="W38" s="401" t="s">
        <v>3</v>
      </c>
      <c r="X38" s="401" t="s">
        <v>3</v>
      </c>
      <c r="Y38" s="68"/>
      <c r="Z38" s="401">
        <f>SUM(G38:X39)</f>
        <v>0</v>
      </c>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row>
    <row r="39" spans="1:121" s="69" customFormat="1" ht="10.5" customHeight="1" x14ac:dyDescent="0.25">
      <c r="A39" s="426"/>
      <c r="B39" s="404"/>
      <c r="C39" s="409"/>
      <c r="D39" s="404"/>
      <c r="E39" s="414"/>
      <c r="F39" s="405"/>
      <c r="G39" s="402"/>
      <c r="H39" s="402"/>
      <c r="I39" s="402"/>
      <c r="J39" s="402"/>
      <c r="K39" s="402"/>
      <c r="L39" s="402"/>
      <c r="M39" s="402"/>
      <c r="N39" s="402"/>
      <c r="O39" s="402"/>
      <c r="P39" s="402"/>
      <c r="Q39" s="402"/>
      <c r="R39" s="402"/>
      <c r="S39" s="402"/>
      <c r="T39" s="402"/>
      <c r="U39" s="402"/>
      <c r="V39" s="402"/>
      <c r="W39" s="402"/>
      <c r="X39" s="402"/>
      <c r="Y39" s="68"/>
      <c r="Z39" s="402"/>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row>
    <row r="40" spans="1:121" s="69" customFormat="1" ht="10.5" customHeight="1" x14ac:dyDescent="0.25">
      <c r="A40" s="426">
        <f>A38+1</f>
        <v>17</v>
      </c>
      <c r="B40" s="431" t="s">
        <v>41</v>
      </c>
      <c r="C40" s="408">
        <v>10</v>
      </c>
      <c r="D40" s="429"/>
      <c r="E40" s="414"/>
      <c r="F40" s="405"/>
      <c r="G40" s="401" t="s">
        <v>2</v>
      </c>
      <c r="H40" s="401" t="s">
        <v>2</v>
      </c>
      <c r="I40" s="401" t="s">
        <v>3</v>
      </c>
      <c r="J40" s="401" t="s">
        <v>3</v>
      </c>
      <c r="K40" s="401" t="s">
        <v>3</v>
      </c>
      <c r="L40" s="401" t="s">
        <v>3</v>
      </c>
      <c r="M40" s="401" t="s">
        <v>3</v>
      </c>
      <c r="N40" s="401" t="s">
        <v>3</v>
      </c>
      <c r="O40" s="401" t="s">
        <v>3</v>
      </c>
      <c r="P40" s="401" t="s">
        <v>3</v>
      </c>
      <c r="Q40" s="401" t="s">
        <v>3</v>
      </c>
      <c r="R40" s="401" t="s">
        <v>3</v>
      </c>
      <c r="S40" s="401" t="s">
        <v>3</v>
      </c>
      <c r="T40" s="401" t="s">
        <v>3</v>
      </c>
      <c r="U40" s="401" t="s">
        <v>3</v>
      </c>
      <c r="V40" s="401" t="s">
        <v>3</v>
      </c>
      <c r="W40" s="401" t="s">
        <v>3</v>
      </c>
      <c r="X40" s="401" t="s">
        <v>3</v>
      </c>
      <c r="Y40" s="68"/>
      <c r="Z40" s="401">
        <f>SUM(G40:X41)</f>
        <v>0</v>
      </c>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row>
    <row r="41" spans="1:121" s="69" customFormat="1" ht="10.5" customHeight="1" x14ac:dyDescent="0.25">
      <c r="A41" s="426"/>
      <c r="B41" s="432"/>
      <c r="C41" s="409"/>
      <c r="D41" s="430"/>
      <c r="E41" s="414"/>
      <c r="F41" s="405"/>
      <c r="G41" s="402"/>
      <c r="H41" s="402"/>
      <c r="I41" s="402"/>
      <c r="J41" s="402"/>
      <c r="K41" s="402"/>
      <c r="L41" s="402"/>
      <c r="M41" s="402"/>
      <c r="N41" s="402"/>
      <c r="O41" s="402"/>
      <c r="P41" s="402"/>
      <c r="Q41" s="402"/>
      <c r="R41" s="402"/>
      <c r="S41" s="402"/>
      <c r="T41" s="402"/>
      <c r="U41" s="402"/>
      <c r="V41" s="402"/>
      <c r="W41" s="402"/>
      <c r="X41" s="402"/>
      <c r="Y41" s="68"/>
      <c r="Z41" s="402"/>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row>
    <row r="42" spans="1:121" s="69" customFormat="1" ht="10.5" customHeight="1" x14ac:dyDescent="0.25">
      <c r="A42" s="426">
        <f>A40+1</f>
        <v>18</v>
      </c>
      <c r="B42" s="429" t="s">
        <v>11</v>
      </c>
      <c r="C42" s="408">
        <v>1</v>
      </c>
      <c r="D42" s="429"/>
      <c r="E42" s="414"/>
      <c r="F42" s="405"/>
      <c r="G42" s="401" t="s">
        <v>2</v>
      </c>
      <c r="H42" s="401" t="s">
        <v>2</v>
      </c>
      <c r="I42" s="401" t="s">
        <v>3</v>
      </c>
      <c r="J42" s="401" t="s">
        <v>3</v>
      </c>
      <c r="K42" s="401" t="s">
        <v>3</v>
      </c>
      <c r="L42" s="401" t="s">
        <v>3</v>
      </c>
      <c r="M42" s="401" t="s">
        <v>3</v>
      </c>
      <c r="N42" s="401" t="s">
        <v>3</v>
      </c>
      <c r="O42" s="401" t="s">
        <v>3</v>
      </c>
      <c r="P42" s="401" t="s">
        <v>3</v>
      </c>
      <c r="Q42" s="401" t="s">
        <v>3</v>
      </c>
      <c r="R42" s="401" t="s">
        <v>3</v>
      </c>
      <c r="S42" s="401" t="s">
        <v>3</v>
      </c>
      <c r="T42" s="401" t="s">
        <v>3</v>
      </c>
      <c r="U42" s="401" t="s">
        <v>3</v>
      </c>
      <c r="V42" s="401" t="s">
        <v>3</v>
      </c>
      <c r="W42" s="401" t="s">
        <v>3</v>
      </c>
      <c r="X42" s="401" t="s">
        <v>3</v>
      </c>
      <c r="Y42" s="68"/>
      <c r="Z42" s="401">
        <f>SUM(G42:X43)</f>
        <v>0</v>
      </c>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row>
    <row r="43" spans="1:121" s="69" customFormat="1" ht="10.5" customHeight="1" x14ac:dyDescent="0.25">
      <c r="A43" s="426"/>
      <c r="B43" s="430"/>
      <c r="C43" s="409"/>
      <c r="D43" s="430"/>
      <c r="E43" s="414"/>
      <c r="F43" s="405"/>
      <c r="G43" s="402"/>
      <c r="H43" s="402"/>
      <c r="I43" s="402"/>
      <c r="J43" s="402"/>
      <c r="K43" s="402"/>
      <c r="L43" s="402"/>
      <c r="M43" s="402"/>
      <c r="N43" s="402"/>
      <c r="O43" s="402"/>
      <c r="P43" s="402"/>
      <c r="Q43" s="402"/>
      <c r="R43" s="402"/>
      <c r="S43" s="402"/>
      <c r="T43" s="402"/>
      <c r="U43" s="402"/>
      <c r="V43" s="402"/>
      <c r="W43" s="402"/>
      <c r="X43" s="402"/>
      <c r="Y43" s="68"/>
      <c r="Z43" s="402"/>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row>
    <row r="44" spans="1:121" s="69" customFormat="1" ht="10.5" customHeight="1" x14ac:dyDescent="0.25">
      <c r="A44" s="426">
        <f>A42+1</f>
        <v>19</v>
      </c>
      <c r="B44" s="403" t="s">
        <v>130</v>
      </c>
      <c r="C44" s="408">
        <v>100000000</v>
      </c>
      <c r="D44" s="403"/>
      <c r="E44" s="414"/>
      <c r="F44" s="405"/>
      <c r="G44" s="401" t="s">
        <v>2</v>
      </c>
      <c r="H44" s="401" t="s">
        <v>2</v>
      </c>
      <c r="I44" s="401" t="s">
        <v>3</v>
      </c>
      <c r="J44" s="401" t="s">
        <v>3</v>
      </c>
      <c r="K44" s="401" t="s">
        <v>3</v>
      </c>
      <c r="L44" s="401" t="s">
        <v>3</v>
      </c>
      <c r="M44" s="401" t="s">
        <v>3</v>
      </c>
      <c r="N44" s="401" t="s">
        <v>3</v>
      </c>
      <c r="O44" s="401" t="s">
        <v>3</v>
      </c>
      <c r="P44" s="401" t="s">
        <v>3</v>
      </c>
      <c r="Q44" s="401" t="s">
        <v>3</v>
      </c>
      <c r="R44" s="401" t="s">
        <v>3</v>
      </c>
      <c r="S44" s="401" t="s">
        <v>3</v>
      </c>
      <c r="T44" s="401" t="s">
        <v>3</v>
      </c>
      <c r="U44" s="401" t="s">
        <v>3</v>
      </c>
      <c r="V44" s="401" t="s">
        <v>3</v>
      </c>
      <c r="W44" s="401" t="s">
        <v>3</v>
      </c>
      <c r="X44" s="401" t="s">
        <v>3</v>
      </c>
      <c r="Y44" s="68"/>
      <c r="Z44" s="401">
        <f>SUM(G44:X45)</f>
        <v>0</v>
      </c>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row>
    <row r="45" spans="1:121" s="69" customFormat="1" ht="10.5" customHeight="1" x14ac:dyDescent="0.25">
      <c r="A45" s="426"/>
      <c r="B45" s="404"/>
      <c r="C45" s="409"/>
      <c r="D45" s="404"/>
      <c r="E45" s="414"/>
      <c r="F45" s="405"/>
      <c r="G45" s="402"/>
      <c r="H45" s="402"/>
      <c r="I45" s="402"/>
      <c r="J45" s="402"/>
      <c r="K45" s="402"/>
      <c r="L45" s="402"/>
      <c r="M45" s="402"/>
      <c r="N45" s="402"/>
      <c r="O45" s="402"/>
      <c r="P45" s="402"/>
      <c r="Q45" s="402"/>
      <c r="R45" s="402"/>
      <c r="S45" s="402"/>
      <c r="T45" s="402"/>
      <c r="U45" s="402"/>
      <c r="V45" s="402"/>
      <c r="W45" s="402"/>
      <c r="X45" s="402"/>
      <c r="Y45" s="68"/>
      <c r="Z45" s="402"/>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row>
    <row r="46" spans="1:121" s="69" customFormat="1" ht="10.5" customHeight="1" x14ac:dyDescent="0.25">
      <c r="A46" s="426">
        <f>A44+1</f>
        <v>20</v>
      </c>
      <c r="B46" s="403" t="s">
        <v>131</v>
      </c>
      <c r="C46" s="408">
        <v>10000000</v>
      </c>
      <c r="D46" s="403"/>
      <c r="E46" s="414"/>
      <c r="F46" s="405"/>
      <c r="G46" s="401" t="s">
        <v>2</v>
      </c>
      <c r="H46" s="401" t="s">
        <v>2</v>
      </c>
      <c r="I46" s="401" t="s">
        <v>3</v>
      </c>
      <c r="J46" s="401" t="s">
        <v>3</v>
      </c>
      <c r="K46" s="401" t="s">
        <v>3</v>
      </c>
      <c r="L46" s="401" t="s">
        <v>3</v>
      </c>
      <c r="M46" s="401" t="s">
        <v>3</v>
      </c>
      <c r="N46" s="401" t="s">
        <v>3</v>
      </c>
      <c r="O46" s="401" t="s">
        <v>3</v>
      </c>
      <c r="P46" s="401" t="s">
        <v>3</v>
      </c>
      <c r="Q46" s="401" t="s">
        <v>3</v>
      </c>
      <c r="R46" s="401" t="s">
        <v>3</v>
      </c>
      <c r="S46" s="401" t="s">
        <v>3</v>
      </c>
      <c r="T46" s="401" t="s">
        <v>3</v>
      </c>
      <c r="U46" s="401" t="s">
        <v>3</v>
      </c>
      <c r="V46" s="401" t="s">
        <v>3</v>
      </c>
      <c r="W46" s="401" t="s">
        <v>3</v>
      </c>
      <c r="X46" s="401" t="s">
        <v>3</v>
      </c>
      <c r="Y46" s="68"/>
      <c r="Z46" s="401">
        <f>SUM(G46:X47)</f>
        <v>0</v>
      </c>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row>
    <row r="47" spans="1:121" s="69" customFormat="1" ht="10.5" customHeight="1" x14ac:dyDescent="0.25">
      <c r="A47" s="426"/>
      <c r="B47" s="404"/>
      <c r="C47" s="409"/>
      <c r="D47" s="404"/>
      <c r="E47" s="414"/>
      <c r="F47" s="405"/>
      <c r="G47" s="402"/>
      <c r="H47" s="402"/>
      <c r="I47" s="402"/>
      <c r="J47" s="402"/>
      <c r="K47" s="402"/>
      <c r="L47" s="402"/>
      <c r="M47" s="402"/>
      <c r="N47" s="402"/>
      <c r="O47" s="402"/>
      <c r="P47" s="402"/>
      <c r="Q47" s="402"/>
      <c r="R47" s="402"/>
      <c r="S47" s="402"/>
      <c r="T47" s="402"/>
      <c r="U47" s="402"/>
      <c r="V47" s="402"/>
      <c r="W47" s="402"/>
      <c r="X47" s="402"/>
      <c r="Y47" s="68"/>
      <c r="Z47" s="402"/>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row>
    <row r="48" spans="1:121" s="69" customFormat="1" ht="10.5" customHeight="1" x14ac:dyDescent="0.25">
      <c r="A48" s="426">
        <f>A46+1</f>
        <v>21</v>
      </c>
      <c r="B48" s="403" t="s">
        <v>132</v>
      </c>
      <c r="C48" s="408">
        <v>1000000</v>
      </c>
      <c r="D48" s="403"/>
      <c r="E48" s="414"/>
      <c r="F48" s="405"/>
      <c r="G48" s="401" t="s">
        <v>2</v>
      </c>
      <c r="H48" s="401" t="s">
        <v>2</v>
      </c>
      <c r="I48" s="401" t="s">
        <v>3</v>
      </c>
      <c r="J48" s="401" t="s">
        <v>3</v>
      </c>
      <c r="K48" s="401" t="s">
        <v>3</v>
      </c>
      <c r="L48" s="401" t="s">
        <v>3</v>
      </c>
      <c r="M48" s="401" t="s">
        <v>3</v>
      </c>
      <c r="N48" s="401" t="s">
        <v>3</v>
      </c>
      <c r="O48" s="401" t="s">
        <v>3</v>
      </c>
      <c r="P48" s="401" t="s">
        <v>3</v>
      </c>
      <c r="Q48" s="401" t="s">
        <v>3</v>
      </c>
      <c r="R48" s="401" t="s">
        <v>3</v>
      </c>
      <c r="S48" s="401" t="s">
        <v>3</v>
      </c>
      <c r="T48" s="401" t="s">
        <v>3</v>
      </c>
      <c r="U48" s="401" t="s">
        <v>3</v>
      </c>
      <c r="V48" s="401" t="s">
        <v>3</v>
      </c>
      <c r="W48" s="401" t="s">
        <v>3</v>
      </c>
      <c r="X48" s="401" t="s">
        <v>3</v>
      </c>
      <c r="Y48" s="68"/>
      <c r="Z48" s="401">
        <f>SUM(G48:X49)</f>
        <v>0</v>
      </c>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row>
    <row r="49" spans="1:121" s="69" customFormat="1" ht="10.5" customHeight="1" x14ac:dyDescent="0.25">
      <c r="A49" s="426"/>
      <c r="B49" s="404"/>
      <c r="C49" s="409"/>
      <c r="D49" s="404"/>
      <c r="E49" s="414"/>
      <c r="F49" s="405"/>
      <c r="G49" s="402"/>
      <c r="H49" s="402"/>
      <c r="I49" s="402"/>
      <c r="J49" s="402"/>
      <c r="K49" s="402"/>
      <c r="L49" s="402"/>
      <c r="M49" s="402"/>
      <c r="N49" s="402"/>
      <c r="O49" s="402"/>
      <c r="P49" s="402"/>
      <c r="Q49" s="402"/>
      <c r="R49" s="402"/>
      <c r="S49" s="402"/>
      <c r="T49" s="402"/>
      <c r="U49" s="402"/>
      <c r="V49" s="402"/>
      <c r="W49" s="402"/>
      <c r="X49" s="402"/>
      <c r="Y49" s="68"/>
      <c r="Z49" s="402"/>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row>
    <row r="50" spans="1:121" s="69" customFormat="1" ht="10.5" customHeight="1" x14ac:dyDescent="0.25">
      <c r="A50" s="426">
        <f>A48+1</f>
        <v>22</v>
      </c>
      <c r="B50" s="413" t="s">
        <v>133</v>
      </c>
      <c r="C50" s="408">
        <v>10000000</v>
      </c>
      <c r="D50" s="403"/>
      <c r="E50" s="414"/>
      <c r="F50" s="405"/>
      <c r="G50" s="401" t="s">
        <v>2</v>
      </c>
      <c r="H50" s="401" t="s">
        <v>2</v>
      </c>
      <c r="I50" s="401" t="s">
        <v>3</v>
      </c>
      <c r="J50" s="401" t="s">
        <v>3</v>
      </c>
      <c r="K50" s="401" t="s">
        <v>3</v>
      </c>
      <c r="L50" s="401" t="s">
        <v>3</v>
      </c>
      <c r="M50" s="401" t="s">
        <v>3</v>
      </c>
      <c r="N50" s="401" t="s">
        <v>3</v>
      </c>
      <c r="O50" s="401" t="s">
        <v>3</v>
      </c>
      <c r="P50" s="401" t="s">
        <v>3</v>
      </c>
      <c r="Q50" s="401" t="s">
        <v>3</v>
      </c>
      <c r="R50" s="401" t="s">
        <v>3</v>
      </c>
      <c r="S50" s="401" t="s">
        <v>3</v>
      </c>
      <c r="T50" s="401" t="s">
        <v>3</v>
      </c>
      <c r="U50" s="401" t="s">
        <v>3</v>
      </c>
      <c r="V50" s="401" t="s">
        <v>3</v>
      </c>
      <c r="W50" s="401" t="s">
        <v>3</v>
      </c>
      <c r="X50" s="401" t="s">
        <v>3</v>
      </c>
      <c r="Y50" s="68"/>
      <c r="Z50" s="401">
        <f>SUM(G50:X51)</f>
        <v>0</v>
      </c>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row>
    <row r="51" spans="1:121" s="69" customFormat="1" ht="10.5" customHeight="1" x14ac:dyDescent="0.25">
      <c r="A51" s="426"/>
      <c r="B51" s="413"/>
      <c r="C51" s="409"/>
      <c r="D51" s="404"/>
      <c r="E51" s="414"/>
      <c r="F51" s="405"/>
      <c r="G51" s="402"/>
      <c r="H51" s="402"/>
      <c r="I51" s="402"/>
      <c r="J51" s="402"/>
      <c r="K51" s="402"/>
      <c r="L51" s="402"/>
      <c r="M51" s="402"/>
      <c r="N51" s="402"/>
      <c r="O51" s="402"/>
      <c r="P51" s="402"/>
      <c r="Q51" s="402"/>
      <c r="R51" s="402"/>
      <c r="S51" s="402"/>
      <c r="T51" s="402"/>
      <c r="U51" s="402"/>
      <c r="V51" s="402"/>
      <c r="W51" s="402"/>
      <c r="X51" s="402"/>
      <c r="Y51" s="68"/>
      <c r="Z51" s="402"/>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row>
    <row r="52" spans="1:121" s="69" customFormat="1" ht="10.5" customHeight="1" x14ac:dyDescent="0.25">
      <c r="A52" s="426">
        <f>A50+1</f>
        <v>23</v>
      </c>
      <c r="B52" s="413" t="s">
        <v>134</v>
      </c>
      <c r="C52" s="408">
        <v>1000000</v>
      </c>
      <c r="D52" s="403"/>
      <c r="E52" s="414"/>
      <c r="F52" s="405"/>
      <c r="G52" s="401" t="s">
        <v>2</v>
      </c>
      <c r="H52" s="401" t="s">
        <v>2</v>
      </c>
      <c r="I52" s="401" t="s">
        <v>3</v>
      </c>
      <c r="J52" s="401" t="s">
        <v>3</v>
      </c>
      <c r="K52" s="401" t="s">
        <v>3</v>
      </c>
      <c r="L52" s="401" t="s">
        <v>3</v>
      </c>
      <c r="M52" s="401" t="s">
        <v>3</v>
      </c>
      <c r="N52" s="401" t="s">
        <v>3</v>
      </c>
      <c r="O52" s="401" t="s">
        <v>3</v>
      </c>
      <c r="P52" s="401" t="s">
        <v>3</v>
      </c>
      <c r="Q52" s="401" t="s">
        <v>3</v>
      </c>
      <c r="R52" s="401" t="s">
        <v>3</v>
      </c>
      <c r="S52" s="401" t="s">
        <v>3</v>
      </c>
      <c r="T52" s="401" t="s">
        <v>3</v>
      </c>
      <c r="U52" s="401" t="s">
        <v>3</v>
      </c>
      <c r="V52" s="401" t="s">
        <v>3</v>
      </c>
      <c r="W52" s="401" t="s">
        <v>3</v>
      </c>
      <c r="X52" s="401" t="s">
        <v>3</v>
      </c>
      <c r="Y52" s="68"/>
      <c r="Z52" s="401">
        <f>SUM(G52:X53)</f>
        <v>0</v>
      </c>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row>
    <row r="53" spans="1:121" s="69" customFormat="1" ht="10.5" customHeight="1" x14ac:dyDescent="0.25">
      <c r="A53" s="426"/>
      <c r="B53" s="413"/>
      <c r="C53" s="409"/>
      <c r="D53" s="404"/>
      <c r="E53" s="414"/>
      <c r="F53" s="405"/>
      <c r="G53" s="402"/>
      <c r="H53" s="402"/>
      <c r="I53" s="402"/>
      <c r="J53" s="402"/>
      <c r="K53" s="402"/>
      <c r="L53" s="402"/>
      <c r="M53" s="402"/>
      <c r="N53" s="402"/>
      <c r="O53" s="402"/>
      <c r="P53" s="402"/>
      <c r="Q53" s="402"/>
      <c r="R53" s="402"/>
      <c r="S53" s="402"/>
      <c r="T53" s="402"/>
      <c r="U53" s="402"/>
      <c r="V53" s="402"/>
      <c r="W53" s="402"/>
      <c r="X53" s="402"/>
      <c r="Y53" s="68"/>
      <c r="Z53" s="402"/>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row>
    <row r="54" spans="1:121" s="69" customFormat="1" ht="10.5" customHeight="1" x14ac:dyDescent="0.25">
      <c r="A54" s="426">
        <f>A52+1</f>
        <v>24</v>
      </c>
      <c r="B54" s="413" t="s">
        <v>135</v>
      </c>
      <c r="C54" s="408">
        <v>100000</v>
      </c>
      <c r="D54" s="403"/>
      <c r="E54" s="414"/>
      <c r="F54" s="405"/>
      <c r="G54" s="401" t="s">
        <v>2</v>
      </c>
      <c r="H54" s="401" t="s">
        <v>2</v>
      </c>
      <c r="I54" s="401" t="s">
        <v>3</v>
      </c>
      <c r="J54" s="401" t="s">
        <v>3</v>
      </c>
      <c r="K54" s="401" t="s">
        <v>3</v>
      </c>
      <c r="L54" s="401" t="s">
        <v>3</v>
      </c>
      <c r="M54" s="401" t="s">
        <v>3</v>
      </c>
      <c r="N54" s="401" t="s">
        <v>3</v>
      </c>
      <c r="O54" s="401" t="s">
        <v>3</v>
      </c>
      <c r="P54" s="401" t="s">
        <v>3</v>
      </c>
      <c r="Q54" s="401" t="s">
        <v>3</v>
      </c>
      <c r="R54" s="401" t="s">
        <v>3</v>
      </c>
      <c r="S54" s="401" t="s">
        <v>3</v>
      </c>
      <c r="T54" s="401" t="s">
        <v>3</v>
      </c>
      <c r="U54" s="401" t="s">
        <v>3</v>
      </c>
      <c r="V54" s="401" t="s">
        <v>3</v>
      </c>
      <c r="W54" s="401" t="s">
        <v>3</v>
      </c>
      <c r="X54" s="401" t="s">
        <v>3</v>
      </c>
      <c r="Y54" s="68"/>
      <c r="Z54" s="401">
        <f>SUM(G54:X55)</f>
        <v>0</v>
      </c>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row>
    <row r="55" spans="1:121" s="69" customFormat="1" ht="10.5" customHeight="1" x14ac:dyDescent="0.25">
      <c r="A55" s="426"/>
      <c r="B55" s="413"/>
      <c r="C55" s="409"/>
      <c r="D55" s="404"/>
      <c r="E55" s="414"/>
      <c r="F55" s="405"/>
      <c r="G55" s="402"/>
      <c r="H55" s="402"/>
      <c r="I55" s="402"/>
      <c r="J55" s="402"/>
      <c r="K55" s="402"/>
      <c r="L55" s="402"/>
      <c r="M55" s="402"/>
      <c r="N55" s="402"/>
      <c r="O55" s="402"/>
      <c r="P55" s="402"/>
      <c r="Q55" s="402"/>
      <c r="R55" s="402"/>
      <c r="S55" s="402"/>
      <c r="T55" s="402"/>
      <c r="U55" s="402"/>
      <c r="V55" s="402"/>
      <c r="W55" s="402"/>
      <c r="X55" s="402"/>
      <c r="Y55" s="68"/>
      <c r="Z55" s="402"/>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row>
    <row r="56" spans="1:121" s="69" customFormat="1" ht="10.5" customHeight="1" x14ac:dyDescent="0.25">
      <c r="A56" s="406">
        <f>A54+1</f>
        <v>25</v>
      </c>
      <c r="B56" s="412" t="s">
        <v>75</v>
      </c>
      <c r="C56" s="408">
        <v>10000</v>
      </c>
      <c r="D56" s="403"/>
      <c r="E56" s="414"/>
      <c r="F56" s="405"/>
      <c r="G56" s="401" t="s">
        <v>2</v>
      </c>
      <c r="H56" s="401" t="s">
        <v>2</v>
      </c>
      <c r="I56" s="401" t="s">
        <v>3</v>
      </c>
      <c r="J56" s="401" t="s">
        <v>3</v>
      </c>
      <c r="K56" s="401" t="s">
        <v>3</v>
      </c>
      <c r="L56" s="401" t="s">
        <v>3</v>
      </c>
      <c r="M56" s="401" t="s">
        <v>3</v>
      </c>
      <c r="N56" s="401" t="s">
        <v>3</v>
      </c>
      <c r="O56" s="401" t="s">
        <v>3</v>
      </c>
      <c r="P56" s="401" t="s">
        <v>3</v>
      </c>
      <c r="Q56" s="401" t="s">
        <v>3</v>
      </c>
      <c r="R56" s="401" t="s">
        <v>3</v>
      </c>
      <c r="S56" s="401" t="s">
        <v>3</v>
      </c>
      <c r="T56" s="401" t="s">
        <v>3</v>
      </c>
      <c r="U56" s="401" t="s">
        <v>3</v>
      </c>
      <c r="V56" s="401" t="s">
        <v>3</v>
      </c>
      <c r="W56" s="401" t="s">
        <v>3</v>
      </c>
      <c r="X56" s="401" t="s">
        <v>3</v>
      </c>
      <c r="Y56" s="68"/>
      <c r="Z56" s="401">
        <f>SUM(G56:X57)</f>
        <v>0</v>
      </c>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row>
    <row r="57" spans="1:121" s="69" customFormat="1" ht="10.5" customHeight="1" x14ac:dyDescent="0.25">
      <c r="A57" s="407"/>
      <c r="B57" s="413"/>
      <c r="C57" s="409"/>
      <c r="D57" s="404"/>
      <c r="E57" s="414"/>
      <c r="F57" s="405"/>
      <c r="G57" s="402"/>
      <c r="H57" s="402"/>
      <c r="I57" s="402"/>
      <c r="J57" s="402"/>
      <c r="K57" s="402"/>
      <c r="L57" s="402"/>
      <c r="M57" s="402"/>
      <c r="N57" s="402"/>
      <c r="O57" s="402"/>
      <c r="P57" s="402"/>
      <c r="Q57" s="402"/>
      <c r="R57" s="402"/>
      <c r="S57" s="402"/>
      <c r="T57" s="402"/>
      <c r="U57" s="402"/>
      <c r="V57" s="402"/>
      <c r="W57" s="402"/>
      <c r="X57" s="402"/>
      <c r="Y57" s="68"/>
      <c r="Z57" s="402"/>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row>
    <row r="58" spans="1:121" s="69" customFormat="1" ht="10.5" customHeight="1" x14ac:dyDescent="0.25">
      <c r="A58" s="406">
        <f>A56+1</f>
        <v>26</v>
      </c>
      <c r="B58" s="412" t="s">
        <v>76</v>
      </c>
      <c r="C58" s="408">
        <v>1000</v>
      </c>
      <c r="D58" s="403"/>
      <c r="E58" s="414"/>
      <c r="F58" s="405"/>
      <c r="G58" s="401" t="s">
        <v>2</v>
      </c>
      <c r="H58" s="401" t="s">
        <v>2</v>
      </c>
      <c r="I58" s="401" t="s">
        <v>3</v>
      </c>
      <c r="J58" s="401" t="s">
        <v>3</v>
      </c>
      <c r="K58" s="401" t="s">
        <v>3</v>
      </c>
      <c r="L58" s="401" t="s">
        <v>3</v>
      </c>
      <c r="M58" s="401" t="s">
        <v>3</v>
      </c>
      <c r="N58" s="401" t="s">
        <v>3</v>
      </c>
      <c r="O58" s="401" t="s">
        <v>3</v>
      </c>
      <c r="P58" s="401" t="s">
        <v>3</v>
      </c>
      <c r="Q58" s="401" t="s">
        <v>3</v>
      </c>
      <c r="R58" s="401" t="s">
        <v>3</v>
      </c>
      <c r="S58" s="401" t="s">
        <v>3</v>
      </c>
      <c r="T58" s="401" t="s">
        <v>3</v>
      </c>
      <c r="U58" s="401" t="s">
        <v>3</v>
      </c>
      <c r="V58" s="401" t="s">
        <v>3</v>
      </c>
      <c r="W58" s="401" t="s">
        <v>3</v>
      </c>
      <c r="X58" s="401" t="s">
        <v>3</v>
      </c>
      <c r="Y58" s="68"/>
      <c r="Z58" s="401">
        <f>SUM(G58:X59)</f>
        <v>0</v>
      </c>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row>
    <row r="59" spans="1:121" s="69" customFormat="1" ht="10.5" customHeight="1" x14ac:dyDescent="0.25">
      <c r="A59" s="407"/>
      <c r="B59" s="413"/>
      <c r="C59" s="409"/>
      <c r="D59" s="404"/>
      <c r="E59" s="414"/>
      <c r="F59" s="405"/>
      <c r="G59" s="402"/>
      <c r="H59" s="402"/>
      <c r="I59" s="402"/>
      <c r="J59" s="402"/>
      <c r="K59" s="402"/>
      <c r="L59" s="402"/>
      <c r="M59" s="402"/>
      <c r="N59" s="402"/>
      <c r="O59" s="402"/>
      <c r="P59" s="402"/>
      <c r="Q59" s="402"/>
      <c r="R59" s="402"/>
      <c r="S59" s="402"/>
      <c r="T59" s="402"/>
      <c r="U59" s="402"/>
      <c r="V59" s="402"/>
      <c r="W59" s="402"/>
      <c r="X59" s="402"/>
      <c r="Y59" s="68"/>
      <c r="Z59" s="402"/>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row>
    <row r="60" spans="1:121" s="69" customFormat="1" ht="10.5" customHeight="1" x14ac:dyDescent="0.25">
      <c r="A60" s="406">
        <f>A58+1</f>
        <v>27</v>
      </c>
      <c r="B60" s="412" t="s">
        <v>77</v>
      </c>
      <c r="C60" s="408">
        <v>100</v>
      </c>
      <c r="D60" s="403"/>
      <c r="E60" s="414"/>
      <c r="F60" s="405"/>
      <c r="G60" s="401" t="s">
        <v>2</v>
      </c>
      <c r="H60" s="401" t="s">
        <v>2</v>
      </c>
      <c r="I60" s="401" t="s">
        <v>3</v>
      </c>
      <c r="J60" s="401" t="s">
        <v>3</v>
      </c>
      <c r="K60" s="401" t="s">
        <v>3</v>
      </c>
      <c r="L60" s="401" t="s">
        <v>3</v>
      </c>
      <c r="M60" s="401" t="s">
        <v>3</v>
      </c>
      <c r="N60" s="401" t="s">
        <v>3</v>
      </c>
      <c r="O60" s="401" t="s">
        <v>3</v>
      </c>
      <c r="P60" s="401" t="s">
        <v>3</v>
      </c>
      <c r="Q60" s="401" t="s">
        <v>3</v>
      </c>
      <c r="R60" s="401" t="s">
        <v>3</v>
      </c>
      <c r="S60" s="401" t="s">
        <v>3</v>
      </c>
      <c r="T60" s="401" t="s">
        <v>3</v>
      </c>
      <c r="U60" s="401" t="s">
        <v>3</v>
      </c>
      <c r="V60" s="401" t="s">
        <v>3</v>
      </c>
      <c r="W60" s="401" t="s">
        <v>3</v>
      </c>
      <c r="X60" s="401" t="s">
        <v>3</v>
      </c>
      <c r="Y60" s="68"/>
      <c r="Z60" s="401">
        <f>SUM(G60:X61)</f>
        <v>0</v>
      </c>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row>
    <row r="61" spans="1:121" s="69" customFormat="1" ht="10.5" customHeight="1" x14ac:dyDescent="0.25">
      <c r="A61" s="407"/>
      <c r="B61" s="413"/>
      <c r="C61" s="409"/>
      <c r="D61" s="404"/>
      <c r="E61" s="414"/>
      <c r="F61" s="405"/>
      <c r="G61" s="402"/>
      <c r="H61" s="402"/>
      <c r="I61" s="402"/>
      <c r="J61" s="402"/>
      <c r="K61" s="402"/>
      <c r="L61" s="402"/>
      <c r="M61" s="402"/>
      <c r="N61" s="402"/>
      <c r="O61" s="402"/>
      <c r="P61" s="402"/>
      <c r="Q61" s="402"/>
      <c r="R61" s="402"/>
      <c r="S61" s="402"/>
      <c r="T61" s="402"/>
      <c r="U61" s="402"/>
      <c r="V61" s="402"/>
      <c r="W61" s="402"/>
      <c r="X61" s="402"/>
      <c r="Y61" s="68"/>
      <c r="Z61" s="402"/>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row>
    <row r="62" spans="1:121" s="69" customFormat="1" ht="10.5" customHeight="1" x14ac:dyDescent="0.25">
      <c r="A62" s="406">
        <f>A60+1</f>
        <v>28</v>
      </c>
      <c r="B62" s="412" t="s">
        <v>78</v>
      </c>
      <c r="C62" s="408">
        <v>10</v>
      </c>
      <c r="D62" s="403"/>
      <c r="E62" s="414"/>
      <c r="F62" s="405"/>
      <c r="G62" s="401" t="s">
        <v>2</v>
      </c>
      <c r="H62" s="401" t="s">
        <v>2</v>
      </c>
      <c r="I62" s="401" t="s">
        <v>3</v>
      </c>
      <c r="J62" s="401" t="s">
        <v>3</v>
      </c>
      <c r="K62" s="401" t="s">
        <v>3</v>
      </c>
      <c r="L62" s="401" t="s">
        <v>3</v>
      </c>
      <c r="M62" s="401" t="s">
        <v>3</v>
      </c>
      <c r="N62" s="401" t="s">
        <v>3</v>
      </c>
      <c r="O62" s="401" t="s">
        <v>3</v>
      </c>
      <c r="P62" s="401" t="s">
        <v>3</v>
      </c>
      <c r="Q62" s="401" t="s">
        <v>3</v>
      </c>
      <c r="R62" s="401" t="s">
        <v>3</v>
      </c>
      <c r="S62" s="401" t="s">
        <v>3</v>
      </c>
      <c r="T62" s="401" t="s">
        <v>3</v>
      </c>
      <c r="U62" s="401" t="s">
        <v>3</v>
      </c>
      <c r="V62" s="401" t="s">
        <v>3</v>
      </c>
      <c r="W62" s="401" t="s">
        <v>3</v>
      </c>
      <c r="X62" s="401" t="s">
        <v>3</v>
      </c>
      <c r="Y62" s="68"/>
      <c r="Z62" s="401">
        <f>SUM(G62:X63)</f>
        <v>0</v>
      </c>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row>
    <row r="63" spans="1:121" s="69" customFormat="1" ht="10.5" customHeight="1" x14ac:dyDescent="0.25">
      <c r="A63" s="407"/>
      <c r="B63" s="413"/>
      <c r="C63" s="409"/>
      <c r="D63" s="404"/>
      <c r="E63" s="414"/>
      <c r="F63" s="405"/>
      <c r="G63" s="402"/>
      <c r="H63" s="402"/>
      <c r="I63" s="402"/>
      <c r="J63" s="402"/>
      <c r="K63" s="402"/>
      <c r="L63" s="402"/>
      <c r="M63" s="402"/>
      <c r="N63" s="402"/>
      <c r="O63" s="402"/>
      <c r="P63" s="402"/>
      <c r="Q63" s="402"/>
      <c r="R63" s="402"/>
      <c r="S63" s="402"/>
      <c r="T63" s="402"/>
      <c r="U63" s="402"/>
      <c r="V63" s="402"/>
      <c r="W63" s="402"/>
      <c r="X63" s="402"/>
      <c r="Y63" s="68"/>
      <c r="Z63" s="402"/>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row>
    <row r="64" spans="1:121" s="69" customFormat="1" ht="10.5" customHeight="1" x14ac:dyDescent="0.25">
      <c r="A64" s="406">
        <f>A62+1</f>
        <v>29</v>
      </c>
      <c r="B64" s="403" t="s">
        <v>81</v>
      </c>
      <c r="C64" s="408">
        <v>2000000</v>
      </c>
      <c r="D64" s="403"/>
      <c r="E64" s="414"/>
      <c r="F64" s="410"/>
      <c r="G64" s="401" t="s">
        <v>2</v>
      </c>
      <c r="H64" s="401" t="s">
        <v>2</v>
      </c>
      <c r="I64" s="401" t="s">
        <v>3</v>
      </c>
      <c r="J64" s="401" t="s">
        <v>3</v>
      </c>
      <c r="K64" s="401" t="s">
        <v>3</v>
      </c>
      <c r="L64" s="401" t="s">
        <v>3</v>
      </c>
      <c r="M64" s="401" t="s">
        <v>3</v>
      </c>
      <c r="N64" s="401" t="s">
        <v>3</v>
      </c>
      <c r="O64" s="401" t="s">
        <v>3</v>
      </c>
      <c r="P64" s="401" t="s">
        <v>3</v>
      </c>
      <c r="Q64" s="401" t="s">
        <v>3</v>
      </c>
      <c r="R64" s="401" t="s">
        <v>3</v>
      </c>
      <c r="S64" s="401" t="s">
        <v>3</v>
      </c>
      <c r="T64" s="401" t="s">
        <v>3</v>
      </c>
      <c r="U64" s="401" t="s">
        <v>3</v>
      </c>
      <c r="V64" s="401" t="s">
        <v>3</v>
      </c>
      <c r="W64" s="401" t="s">
        <v>3</v>
      </c>
      <c r="X64" s="401" t="s">
        <v>3</v>
      </c>
      <c r="Y64" s="68"/>
      <c r="Z64" s="401">
        <f>SUM(G64:X65)</f>
        <v>0</v>
      </c>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row>
    <row r="65" spans="1:121" s="69" customFormat="1" ht="10.5" customHeight="1" x14ac:dyDescent="0.25">
      <c r="A65" s="407"/>
      <c r="B65" s="404"/>
      <c r="C65" s="409"/>
      <c r="D65" s="404"/>
      <c r="E65" s="414"/>
      <c r="F65" s="410"/>
      <c r="G65" s="402"/>
      <c r="H65" s="402"/>
      <c r="I65" s="402"/>
      <c r="J65" s="402"/>
      <c r="K65" s="402"/>
      <c r="L65" s="402"/>
      <c r="M65" s="402"/>
      <c r="N65" s="402"/>
      <c r="O65" s="402"/>
      <c r="P65" s="402"/>
      <c r="Q65" s="402"/>
      <c r="R65" s="402"/>
      <c r="S65" s="402"/>
      <c r="T65" s="402"/>
      <c r="U65" s="402"/>
      <c r="V65" s="402"/>
      <c r="W65" s="402"/>
      <c r="X65" s="402"/>
      <c r="Y65" s="68"/>
      <c r="Z65" s="402"/>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row>
    <row r="66" spans="1:121" s="69" customFormat="1" ht="10.5" customHeight="1" x14ac:dyDescent="0.25">
      <c r="A66" s="406">
        <f>A64+1</f>
        <v>30</v>
      </c>
      <c r="B66" s="403" t="s">
        <v>82</v>
      </c>
      <c r="C66" s="408">
        <v>200000</v>
      </c>
      <c r="D66" s="403"/>
      <c r="E66" s="414"/>
      <c r="F66" s="410"/>
      <c r="G66" s="401" t="s">
        <v>2</v>
      </c>
      <c r="H66" s="401" t="s">
        <v>2</v>
      </c>
      <c r="I66" s="401" t="s">
        <v>3</v>
      </c>
      <c r="J66" s="401" t="s">
        <v>3</v>
      </c>
      <c r="K66" s="401" t="s">
        <v>3</v>
      </c>
      <c r="L66" s="401" t="s">
        <v>3</v>
      </c>
      <c r="M66" s="401" t="s">
        <v>3</v>
      </c>
      <c r="N66" s="401" t="s">
        <v>3</v>
      </c>
      <c r="O66" s="401" t="s">
        <v>3</v>
      </c>
      <c r="P66" s="401" t="s">
        <v>3</v>
      </c>
      <c r="Q66" s="401" t="s">
        <v>3</v>
      </c>
      <c r="R66" s="401" t="s">
        <v>3</v>
      </c>
      <c r="S66" s="401" t="s">
        <v>3</v>
      </c>
      <c r="T66" s="401" t="s">
        <v>3</v>
      </c>
      <c r="U66" s="401" t="s">
        <v>3</v>
      </c>
      <c r="V66" s="401" t="s">
        <v>3</v>
      </c>
      <c r="W66" s="401" t="s">
        <v>3</v>
      </c>
      <c r="X66" s="401" t="s">
        <v>3</v>
      </c>
      <c r="Y66" s="68"/>
      <c r="Z66" s="401">
        <f>SUM(G66:X67)</f>
        <v>0</v>
      </c>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row>
    <row r="67" spans="1:121" s="69" customFormat="1" ht="10.5" customHeight="1" x14ac:dyDescent="0.25">
      <c r="A67" s="407"/>
      <c r="B67" s="404"/>
      <c r="C67" s="409"/>
      <c r="D67" s="404"/>
      <c r="E67" s="414"/>
      <c r="F67" s="410"/>
      <c r="G67" s="402"/>
      <c r="H67" s="402"/>
      <c r="I67" s="402"/>
      <c r="J67" s="402"/>
      <c r="K67" s="402"/>
      <c r="L67" s="402"/>
      <c r="M67" s="402"/>
      <c r="N67" s="402"/>
      <c r="O67" s="402"/>
      <c r="P67" s="402"/>
      <c r="Q67" s="402"/>
      <c r="R67" s="402"/>
      <c r="S67" s="402"/>
      <c r="T67" s="402"/>
      <c r="U67" s="402"/>
      <c r="V67" s="402"/>
      <c r="W67" s="402"/>
      <c r="X67" s="402"/>
      <c r="Y67" s="68"/>
      <c r="Z67" s="402"/>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row>
    <row r="68" spans="1:121" s="69" customFormat="1" ht="10.5" customHeight="1" x14ac:dyDescent="0.25">
      <c r="A68" s="406">
        <v>31</v>
      </c>
      <c r="B68" s="403" t="s">
        <v>89</v>
      </c>
      <c r="C68" s="408">
        <v>22000</v>
      </c>
      <c r="D68" s="427"/>
      <c r="E68" s="414"/>
      <c r="F68" s="71"/>
      <c r="G68" s="401" t="s">
        <v>2</v>
      </c>
      <c r="H68" s="401" t="s">
        <v>2</v>
      </c>
      <c r="I68" s="401" t="s">
        <v>3</v>
      </c>
      <c r="J68" s="401" t="s">
        <v>3</v>
      </c>
      <c r="K68" s="401" t="s">
        <v>3</v>
      </c>
      <c r="L68" s="401" t="s">
        <v>3</v>
      </c>
      <c r="M68" s="401" t="s">
        <v>3</v>
      </c>
      <c r="N68" s="401" t="s">
        <v>3</v>
      </c>
      <c r="O68" s="401" t="s">
        <v>3</v>
      </c>
      <c r="P68" s="401" t="s">
        <v>3</v>
      </c>
      <c r="Q68" s="401" t="s">
        <v>3</v>
      </c>
      <c r="R68" s="401" t="s">
        <v>3</v>
      </c>
      <c r="S68" s="401" t="s">
        <v>3</v>
      </c>
      <c r="T68" s="401" t="s">
        <v>3</v>
      </c>
      <c r="U68" s="401" t="s">
        <v>3</v>
      </c>
      <c r="V68" s="401" t="s">
        <v>3</v>
      </c>
      <c r="W68" s="401" t="s">
        <v>3</v>
      </c>
      <c r="X68" s="401" t="s">
        <v>3</v>
      </c>
      <c r="Y68" s="68"/>
      <c r="Z68" s="401">
        <f>SUM(G68:X69)</f>
        <v>0</v>
      </c>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row>
    <row r="69" spans="1:121" s="69" customFormat="1" ht="10.5" customHeight="1" x14ac:dyDescent="0.25">
      <c r="A69" s="407"/>
      <c r="B69" s="404"/>
      <c r="C69" s="409"/>
      <c r="D69" s="428"/>
      <c r="E69" s="414"/>
      <c r="F69" s="71"/>
      <c r="G69" s="402"/>
      <c r="H69" s="402"/>
      <c r="I69" s="402"/>
      <c r="J69" s="402"/>
      <c r="K69" s="402"/>
      <c r="L69" s="402"/>
      <c r="M69" s="402"/>
      <c r="N69" s="402"/>
      <c r="O69" s="402"/>
      <c r="P69" s="402"/>
      <c r="Q69" s="402"/>
      <c r="R69" s="402"/>
      <c r="S69" s="402"/>
      <c r="T69" s="402"/>
      <c r="U69" s="402"/>
      <c r="V69" s="402"/>
      <c r="W69" s="402"/>
      <c r="X69" s="402"/>
      <c r="Y69" s="68"/>
      <c r="Z69" s="402"/>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row>
    <row r="70" spans="1:121" s="69" customFormat="1" ht="10.5" customHeight="1" x14ac:dyDescent="0.25">
      <c r="A70" s="406">
        <v>32</v>
      </c>
      <c r="B70" s="403" t="s">
        <v>40</v>
      </c>
      <c r="C70" s="408">
        <v>20000</v>
      </c>
      <c r="D70" s="403"/>
      <c r="E70" s="414"/>
      <c r="F70" s="405"/>
      <c r="G70" s="401" t="s">
        <v>2</v>
      </c>
      <c r="H70" s="401" t="s">
        <v>2</v>
      </c>
      <c r="I70" s="401" t="s">
        <v>3</v>
      </c>
      <c r="J70" s="401" t="s">
        <v>3</v>
      </c>
      <c r="K70" s="401" t="s">
        <v>3</v>
      </c>
      <c r="L70" s="401" t="s">
        <v>3</v>
      </c>
      <c r="M70" s="401" t="s">
        <v>3</v>
      </c>
      <c r="N70" s="401" t="s">
        <v>3</v>
      </c>
      <c r="O70" s="401" t="s">
        <v>3</v>
      </c>
      <c r="P70" s="401" t="s">
        <v>3</v>
      </c>
      <c r="Q70" s="401" t="s">
        <v>3</v>
      </c>
      <c r="R70" s="401" t="s">
        <v>3</v>
      </c>
      <c r="S70" s="401" t="s">
        <v>3</v>
      </c>
      <c r="T70" s="401" t="s">
        <v>3</v>
      </c>
      <c r="U70" s="401" t="s">
        <v>3</v>
      </c>
      <c r="V70" s="401" t="s">
        <v>3</v>
      </c>
      <c r="W70" s="401" t="s">
        <v>3</v>
      </c>
      <c r="X70" s="401" t="s">
        <v>3</v>
      </c>
      <c r="Y70" s="68"/>
      <c r="Z70" s="401">
        <f>SUM(G70:X71)</f>
        <v>0</v>
      </c>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row>
    <row r="71" spans="1:121" s="72" customFormat="1" ht="10.5" customHeight="1" x14ac:dyDescent="0.25">
      <c r="A71" s="407"/>
      <c r="B71" s="404"/>
      <c r="C71" s="409"/>
      <c r="D71" s="404"/>
      <c r="E71" s="414"/>
      <c r="F71" s="405"/>
      <c r="G71" s="402"/>
      <c r="H71" s="402"/>
      <c r="I71" s="402"/>
      <c r="J71" s="402"/>
      <c r="K71" s="402"/>
      <c r="L71" s="402"/>
      <c r="M71" s="402"/>
      <c r="N71" s="402"/>
      <c r="O71" s="402"/>
      <c r="P71" s="402"/>
      <c r="Q71" s="402"/>
      <c r="R71" s="402"/>
      <c r="S71" s="402"/>
      <c r="T71" s="402"/>
      <c r="U71" s="402"/>
      <c r="V71" s="402"/>
      <c r="W71" s="402"/>
      <c r="X71" s="402"/>
      <c r="Y71" s="68"/>
      <c r="Z71" s="402"/>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row>
    <row r="72" spans="1:121" s="69" customFormat="1" ht="10.5" customHeight="1" x14ac:dyDescent="0.25">
      <c r="A72" s="406">
        <f>A70+1</f>
        <v>33</v>
      </c>
      <c r="B72" s="413" t="s">
        <v>38</v>
      </c>
      <c r="C72" s="408">
        <v>2000</v>
      </c>
      <c r="D72" s="403"/>
      <c r="E72" s="414"/>
      <c r="F72" s="405"/>
      <c r="G72" s="401" t="s">
        <v>2</v>
      </c>
      <c r="H72" s="401" t="s">
        <v>2</v>
      </c>
      <c r="I72" s="401" t="s">
        <v>3</v>
      </c>
      <c r="J72" s="401" t="s">
        <v>3</v>
      </c>
      <c r="K72" s="401" t="s">
        <v>3</v>
      </c>
      <c r="L72" s="401" t="s">
        <v>3</v>
      </c>
      <c r="M72" s="401" t="s">
        <v>3</v>
      </c>
      <c r="N72" s="401" t="s">
        <v>3</v>
      </c>
      <c r="O72" s="401" t="s">
        <v>3</v>
      </c>
      <c r="P72" s="401" t="s">
        <v>3</v>
      </c>
      <c r="Q72" s="401" t="s">
        <v>3</v>
      </c>
      <c r="R72" s="401" t="s">
        <v>3</v>
      </c>
      <c r="S72" s="401" t="s">
        <v>3</v>
      </c>
      <c r="T72" s="401" t="s">
        <v>3</v>
      </c>
      <c r="U72" s="401" t="s">
        <v>3</v>
      </c>
      <c r="V72" s="401" t="s">
        <v>3</v>
      </c>
      <c r="W72" s="401" t="s">
        <v>3</v>
      </c>
      <c r="X72" s="401" t="s">
        <v>3</v>
      </c>
      <c r="Y72" s="68"/>
      <c r="Z72" s="401">
        <f>SUM(G72:X73)</f>
        <v>0</v>
      </c>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row>
    <row r="73" spans="1:121" s="72" customFormat="1" ht="10.5" customHeight="1" x14ac:dyDescent="0.25">
      <c r="A73" s="407"/>
      <c r="B73" s="413"/>
      <c r="C73" s="409"/>
      <c r="D73" s="404"/>
      <c r="E73" s="414"/>
      <c r="F73" s="405"/>
      <c r="G73" s="402"/>
      <c r="H73" s="402"/>
      <c r="I73" s="402"/>
      <c r="J73" s="402"/>
      <c r="K73" s="402"/>
      <c r="L73" s="402"/>
      <c r="M73" s="402"/>
      <c r="N73" s="402"/>
      <c r="O73" s="402"/>
      <c r="P73" s="402"/>
      <c r="Q73" s="402"/>
      <c r="R73" s="402"/>
      <c r="S73" s="402"/>
      <c r="T73" s="402"/>
      <c r="U73" s="402"/>
      <c r="V73" s="402"/>
      <c r="W73" s="402"/>
      <c r="X73" s="402"/>
      <c r="Y73" s="68"/>
      <c r="Z73" s="402"/>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row>
    <row r="74" spans="1:121" s="69" customFormat="1" ht="10.5" customHeight="1" x14ac:dyDescent="0.25">
      <c r="A74" s="406">
        <f>A72+1</f>
        <v>34</v>
      </c>
      <c r="B74" s="413" t="s">
        <v>74</v>
      </c>
      <c r="C74" s="408">
        <v>200</v>
      </c>
      <c r="D74" s="403"/>
      <c r="E74" s="414"/>
      <c r="F74" s="405"/>
      <c r="G74" s="401" t="s">
        <v>2</v>
      </c>
      <c r="H74" s="401" t="s">
        <v>2</v>
      </c>
      <c r="I74" s="401" t="s">
        <v>3</v>
      </c>
      <c r="J74" s="401" t="s">
        <v>3</v>
      </c>
      <c r="K74" s="401" t="s">
        <v>3</v>
      </c>
      <c r="L74" s="401" t="s">
        <v>3</v>
      </c>
      <c r="M74" s="401" t="s">
        <v>3</v>
      </c>
      <c r="N74" s="401" t="s">
        <v>3</v>
      </c>
      <c r="O74" s="401" t="s">
        <v>3</v>
      </c>
      <c r="P74" s="401" t="s">
        <v>3</v>
      </c>
      <c r="Q74" s="401" t="s">
        <v>3</v>
      </c>
      <c r="R74" s="401" t="s">
        <v>3</v>
      </c>
      <c r="S74" s="401" t="s">
        <v>3</v>
      </c>
      <c r="T74" s="401" t="s">
        <v>3</v>
      </c>
      <c r="U74" s="401" t="s">
        <v>3</v>
      </c>
      <c r="V74" s="401" t="s">
        <v>3</v>
      </c>
      <c r="W74" s="401" t="s">
        <v>3</v>
      </c>
      <c r="X74" s="401" t="s">
        <v>3</v>
      </c>
      <c r="Y74" s="68"/>
      <c r="Z74" s="401">
        <f>SUM(G74:X75)</f>
        <v>0</v>
      </c>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row>
    <row r="75" spans="1:121" s="72" customFormat="1" ht="10.5" customHeight="1" x14ac:dyDescent="0.25">
      <c r="A75" s="407"/>
      <c r="B75" s="413"/>
      <c r="C75" s="409"/>
      <c r="D75" s="404"/>
      <c r="E75" s="414"/>
      <c r="F75" s="405"/>
      <c r="G75" s="402"/>
      <c r="H75" s="402"/>
      <c r="I75" s="402"/>
      <c r="J75" s="402"/>
      <c r="K75" s="402"/>
      <c r="L75" s="402"/>
      <c r="M75" s="402"/>
      <c r="N75" s="402"/>
      <c r="O75" s="402"/>
      <c r="P75" s="402"/>
      <c r="Q75" s="402"/>
      <c r="R75" s="402"/>
      <c r="S75" s="402"/>
      <c r="T75" s="402"/>
      <c r="U75" s="402"/>
      <c r="V75" s="402"/>
      <c r="W75" s="402"/>
      <c r="X75" s="402"/>
      <c r="Y75" s="68"/>
      <c r="Z75" s="402"/>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row>
    <row r="76" spans="1:121" s="69" customFormat="1" ht="10.5" customHeight="1" x14ac:dyDescent="0.25">
      <c r="A76" s="406">
        <f>A74+1</f>
        <v>35</v>
      </c>
      <c r="B76" s="413" t="s">
        <v>39</v>
      </c>
      <c r="C76" s="408">
        <v>20</v>
      </c>
      <c r="D76" s="403"/>
      <c r="E76" s="414"/>
      <c r="F76" s="405"/>
      <c r="G76" s="401" t="s">
        <v>2</v>
      </c>
      <c r="H76" s="401" t="s">
        <v>2</v>
      </c>
      <c r="I76" s="401" t="s">
        <v>3</v>
      </c>
      <c r="J76" s="401" t="s">
        <v>3</v>
      </c>
      <c r="K76" s="401" t="s">
        <v>3</v>
      </c>
      <c r="L76" s="401" t="s">
        <v>3</v>
      </c>
      <c r="M76" s="401" t="s">
        <v>3</v>
      </c>
      <c r="N76" s="401" t="s">
        <v>3</v>
      </c>
      <c r="O76" s="401" t="s">
        <v>3</v>
      </c>
      <c r="P76" s="401" t="s">
        <v>3</v>
      </c>
      <c r="Q76" s="401" t="s">
        <v>3</v>
      </c>
      <c r="R76" s="401" t="s">
        <v>3</v>
      </c>
      <c r="S76" s="401" t="s">
        <v>3</v>
      </c>
      <c r="T76" s="401" t="s">
        <v>3</v>
      </c>
      <c r="U76" s="401" t="s">
        <v>3</v>
      </c>
      <c r="V76" s="401" t="s">
        <v>3</v>
      </c>
      <c r="W76" s="401" t="s">
        <v>3</v>
      </c>
      <c r="X76" s="401" t="s">
        <v>3</v>
      </c>
      <c r="Y76" s="68"/>
      <c r="Z76" s="401">
        <f>SUM(G76:X77)</f>
        <v>0</v>
      </c>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row>
    <row r="77" spans="1:121" s="72" customFormat="1" ht="10.5" customHeight="1" x14ac:dyDescent="0.25">
      <c r="A77" s="407"/>
      <c r="B77" s="413"/>
      <c r="C77" s="409"/>
      <c r="D77" s="404"/>
      <c r="E77" s="414"/>
      <c r="F77" s="405"/>
      <c r="G77" s="402"/>
      <c r="H77" s="402"/>
      <c r="I77" s="402"/>
      <c r="J77" s="402"/>
      <c r="K77" s="402"/>
      <c r="L77" s="402"/>
      <c r="M77" s="402"/>
      <c r="N77" s="402"/>
      <c r="O77" s="402"/>
      <c r="P77" s="402"/>
      <c r="Q77" s="402"/>
      <c r="R77" s="402"/>
      <c r="S77" s="402"/>
      <c r="T77" s="402"/>
      <c r="U77" s="402"/>
      <c r="V77" s="402"/>
      <c r="W77" s="402"/>
      <c r="X77" s="402"/>
      <c r="Y77" s="68"/>
      <c r="Z77" s="402"/>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row>
    <row r="78" spans="1:121" s="76" customFormat="1" ht="20.100000000000001" customHeight="1" x14ac:dyDescent="0.25">
      <c r="A78" s="424"/>
      <c r="B78" s="73" t="s">
        <v>60</v>
      </c>
      <c r="C78" s="74">
        <f>SUM(C8:C63)</f>
        <v>344333332</v>
      </c>
      <c r="D78" s="425"/>
      <c r="E78" s="75"/>
      <c r="F78" s="405"/>
      <c r="G78" s="416"/>
      <c r="H78" s="416"/>
      <c r="I78" s="416"/>
      <c r="J78" s="416"/>
      <c r="K78" s="416"/>
      <c r="L78" s="416"/>
      <c r="M78" s="416"/>
      <c r="N78" s="416"/>
      <c r="O78" s="416"/>
      <c r="P78" s="416"/>
      <c r="Q78" s="416"/>
      <c r="R78" s="416"/>
      <c r="S78" s="416"/>
      <c r="T78" s="416"/>
      <c r="U78" s="416"/>
      <c r="V78" s="416"/>
      <c r="W78" s="416"/>
      <c r="X78" s="416"/>
      <c r="Y78" s="68"/>
      <c r="Z78" s="416"/>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row>
    <row r="79" spans="1:121" s="76" customFormat="1" ht="20.100000000000001" customHeight="1" x14ac:dyDescent="0.25">
      <c r="A79" s="424"/>
      <c r="B79" s="73"/>
      <c r="C79" s="77"/>
      <c r="D79" s="425"/>
      <c r="E79" s="75"/>
      <c r="F79" s="405"/>
      <c r="G79" s="416"/>
      <c r="H79" s="416"/>
      <c r="I79" s="416"/>
      <c r="J79" s="416"/>
      <c r="K79" s="416"/>
      <c r="L79" s="416"/>
      <c r="M79" s="416"/>
      <c r="N79" s="416"/>
      <c r="O79" s="416"/>
      <c r="P79" s="416"/>
      <c r="Q79" s="416"/>
      <c r="R79" s="416"/>
      <c r="S79" s="416"/>
      <c r="T79" s="416"/>
      <c r="U79" s="416"/>
      <c r="V79" s="416"/>
      <c r="W79" s="416"/>
      <c r="X79" s="416"/>
      <c r="Y79" s="68"/>
      <c r="Z79" s="41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row>
    <row r="80" spans="1:121" s="76" customFormat="1" ht="20.100000000000001" customHeight="1" x14ac:dyDescent="0.25">
      <c r="A80" s="417"/>
      <c r="B80" s="73" t="s">
        <v>5</v>
      </c>
      <c r="C80" s="78">
        <f>SUM(C66:C77)</f>
        <v>244220</v>
      </c>
      <c r="D80" s="73"/>
      <c r="E80" s="73"/>
      <c r="F80" s="420"/>
      <c r="G80" s="415"/>
      <c r="H80" s="415"/>
      <c r="I80" s="415"/>
      <c r="J80" s="415"/>
      <c r="K80" s="415"/>
      <c r="L80" s="415"/>
      <c r="M80" s="415"/>
      <c r="N80" s="415"/>
      <c r="O80" s="415"/>
      <c r="P80" s="415"/>
      <c r="Q80" s="415"/>
      <c r="R80" s="415"/>
      <c r="S80" s="415"/>
      <c r="T80" s="415"/>
      <c r="U80" s="415"/>
      <c r="V80" s="415"/>
      <c r="W80" s="415"/>
      <c r="X80" s="415"/>
      <c r="Y80" s="68"/>
      <c r="Z80" s="415">
        <f>SUM(Z8:Z77)</f>
        <v>0</v>
      </c>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row>
    <row r="81" spans="1:121" s="12" customFormat="1" ht="20.100000000000001" customHeight="1" x14ac:dyDescent="0.25">
      <c r="A81" s="417"/>
      <c r="B81" s="39"/>
      <c r="C81" s="22"/>
      <c r="D81" s="40"/>
      <c r="E81" s="40"/>
      <c r="F81" s="420"/>
      <c r="G81" s="415"/>
      <c r="H81" s="415"/>
      <c r="I81" s="415"/>
      <c r="J81" s="415"/>
      <c r="K81" s="415"/>
      <c r="L81" s="415"/>
      <c r="M81" s="415"/>
      <c r="N81" s="415"/>
      <c r="O81" s="415"/>
      <c r="P81" s="415"/>
      <c r="Q81" s="415"/>
      <c r="R81" s="415"/>
      <c r="S81" s="415"/>
      <c r="T81" s="415"/>
      <c r="U81" s="415"/>
      <c r="V81" s="415"/>
      <c r="W81" s="415"/>
      <c r="X81" s="415"/>
      <c r="Y81"/>
      <c r="Z81" s="415"/>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row>
    <row r="82" spans="1:121" s="12" customFormat="1" ht="20.100000000000001" customHeight="1" x14ac:dyDescent="0.25">
      <c r="A82" s="417"/>
      <c r="B82" s="418"/>
      <c r="C82" s="22"/>
      <c r="D82" s="418"/>
      <c r="E82" s="55"/>
      <c r="F82" s="420"/>
      <c r="G82" s="415"/>
      <c r="H82" s="415"/>
      <c r="I82" s="415"/>
      <c r="J82" s="415"/>
      <c r="K82" s="415"/>
      <c r="L82" s="415"/>
      <c r="M82" s="415"/>
      <c r="N82" s="415"/>
      <c r="O82" s="415"/>
      <c r="P82" s="415"/>
      <c r="Q82" s="415"/>
      <c r="R82" s="415"/>
      <c r="S82" s="415"/>
      <c r="T82" s="415"/>
      <c r="U82" s="415"/>
      <c r="V82" s="415"/>
      <c r="W82" s="415"/>
      <c r="X82" s="415"/>
      <c r="Y82"/>
      <c r="Z82" s="415"/>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row>
    <row r="83" spans="1:121" s="12" customFormat="1" ht="20.100000000000001" customHeight="1" x14ac:dyDescent="0.25">
      <c r="A83" s="417"/>
      <c r="B83" s="418"/>
      <c r="C83" s="22"/>
      <c r="D83" s="419"/>
      <c r="E83" s="56"/>
      <c r="F83" s="420"/>
      <c r="G83" s="415"/>
      <c r="H83" s="415"/>
      <c r="I83" s="415"/>
      <c r="J83" s="415"/>
      <c r="K83" s="415"/>
      <c r="L83" s="415"/>
      <c r="M83" s="415"/>
      <c r="N83" s="415"/>
      <c r="O83" s="415"/>
      <c r="P83" s="415"/>
      <c r="Q83" s="415"/>
      <c r="R83" s="415"/>
      <c r="S83" s="415"/>
      <c r="T83" s="415"/>
      <c r="U83" s="415"/>
      <c r="V83" s="415"/>
      <c r="W83" s="415"/>
      <c r="X83" s="415"/>
      <c r="Y83"/>
      <c r="Z83" s="415"/>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row>
    <row r="84" spans="1:121" s="12" customFormat="1" ht="20.100000000000001" customHeight="1" x14ac:dyDescent="0.25">
      <c r="A84" s="417"/>
      <c r="B84" s="418"/>
      <c r="C84" s="22"/>
      <c r="D84" s="418"/>
      <c r="E84" s="55"/>
      <c r="F84" s="420"/>
      <c r="G84" s="415"/>
      <c r="H84" s="415"/>
      <c r="I84" s="415"/>
      <c r="J84" s="415"/>
      <c r="K84" s="415"/>
      <c r="L84" s="415"/>
      <c r="M84" s="415"/>
      <c r="N84" s="415"/>
      <c r="O84" s="415"/>
      <c r="P84" s="415"/>
      <c r="Q84" s="415"/>
      <c r="R84" s="415"/>
      <c r="S84" s="415"/>
      <c r="T84" s="415"/>
      <c r="U84" s="415"/>
      <c r="V84" s="415"/>
      <c r="W84" s="415"/>
      <c r="X84" s="415"/>
      <c r="Y84"/>
      <c r="Z84" s="415"/>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row>
    <row r="85" spans="1:121" s="12" customFormat="1" ht="20.100000000000001" customHeight="1" x14ac:dyDescent="0.25">
      <c r="A85" s="417"/>
      <c r="B85" s="418"/>
      <c r="C85" s="22"/>
      <c r="D85" s="419"/>
      <c r="E85" s="56"/>
      <c r="F85" s="420"/>
      <c r="G85" s="415"/>
      <c r="H85" s="415"/>
      <c r="I85" s="415"/>
      <c r="J85" s="415"/>
      <c r="K85" s="415"/>
      <c r="L85" s="415"/>
      <c r="M85" s="415"/>
      <c r="N85" s="415"/>
      <c r="O85" s="415"/>
      <c r="P85" s="415"/>
      <c r="Q85" s="415"/>
      <c r="R85" s="415"/>
      <c r="S85" s="415"/>
      <c r="T85" s="415"/>
      <c r="U85" s="415"/>
      <c r="V85" s="415"/>
      <c r="W85" s="415"/>
      <c r="X85" s="415"/>
      <c r="Y85"/>
      <c r="Z85" s="41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row>
    <row r="86" spans="1:121" s="12" customFormat="1" ht="20.100000000000001" customHeight="1" x14ac:dyDescent="0.25">
      <c r="A86" s="417"/>
      <c r="B86" s="418"/>
      <c r="C86" s="22"/>
      <c r="D86" s="418"/>
      <c r="E86" s="55"/>
      <c r="F86" s="420"/>
      <c r="G86" s="415"/>
      <c r="H86" s="415"/>
      <c r="I86" s="415"/>
      <c r="J86" s="415"/>
      <c r="K86" s="415"/>
      <c r="L86" s="415"/>
      <c r="M86" s="415"/>
      <c r="N86" s="415"/>
      <c r="O86" s="415"/>
      <c r="P86" s="415"/>
      <c r="Q86" s="415"/>
      <c r="R86" s="415"/>
      <c r="S86" s="415"/>
      <c r="T86" s="415"/>
      <c r="U86" s="415"/>
      <c r="V86" s="415"/>
      <c r="W86" s="415"/>
      <c r="X86" s="415"/>
      <c r="Y86"/>
      <c r="Z86" s="415"/>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row>
    <row r="87" spans="1:121" s="12" customFormat="1" ht="20.100000000000001" customHeight="1" x14ac:dyDescent="0.25">
      <c r="A87" s="417"/>
      <c r="B87" s="418"/>
      <c r="C87" s="22"/>
      <c r="D87" s="419"/>
      <c r="E87" s="56"/>
      <c r="F87" s="420"/>
      <c r="G87" s="415"/>
      <c r="H87" s="415"/>
      <c r="I87" s="415"/>
      <c r="J87" s="415"/>
      <c r="K87" s="415"/>
      <c r="L87" s="415"/>
      <c r="M87" s="415"/>
      <c r="N87" s="415"/>
      <c r="O87" s="415"/>
      <c r="P87" s="415"/>
      <c r="Q87" s="415"/>
      <c r="R87" s="415"/>
      <c r="S87" s="415"/>
      <c r="T87" s="415"/>
      <c r="U87" s="415"/>
      <c r="V87" s="415"/>
      <c r="W87" s="415"/>
      <c r="X87" s="415"/>
      <c r="Y87"/>
      <c r="Z87" s="415"/>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row>
    <row r="88" spans="1:121" s="12" customFormat="1" ht="20.100000000000001" customHeight="1" x14ac:dyDescent="0.25">
      <c r="A88" s="417"/>
      <c r="B88" s="418"/>
      <c r="C88" s="22"/>
      <c r="D88" s="418"/>
      <c r="E88" s="55"/>
      <c r="F88" s="420"/>
      <c r="G88" s="415"/>
      <c r="H88" s="415"/>
      <c r="I88" s="415"/>
      <c r="J88" s="415"/>
      <c r="K88" s="415"/>
      <c r="L88" s="415"/>
      <c r="M88" s="415"/>
      <c r="N88" s="415"/>
      <c r="O88" s="415"/>
      <c r="P88" s="415"/>
      <c r="Q88" s="415"/>
      <c r="R88" s="415"/>
      <c r="S88" s="415"/>
      <c r="T88" s="415"/>
      <c r="U88" s="415"/>
      <c r="V88" s="415"/>
      <c r="W88" s="415"/>
      <c r="X88" s="415"/>
      <c r="Y88"/>
      <c r="Z88" s="415"/>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row>
    <row r="89" spans="1:121" s="12" customFormat="1" ht="20.100000000000001" customHeight="1" x14ac:dyDescent="0.25">
      <c r="A89" s="417"/>
      <c r="B89" s="418"/>
      <c r="C89" s="22"/>
      <c r="D89" s="419"/>
      <c r="E89" s="56"/>
      <c r="F89" s="420"/>
      <c r="G89" s="415"/>
      <c r="H89" s="415"/>
      <c r="I89" s="415"/>
      <c r="J89" s="415"/>
      <c r="K89" s="415"/>
      <c r="L89" s="415"/>
      <c r="M89" s="415"/>
      <c r="N89" s="415"/>
      <c r="O89" s="415"/>
      <c r="P89" s="415"/>
      <c r="Q89" s="415"/>
      <c r="R89" s="415"/>
      <c r="S89" s="415"/>
      <c r="T89" s="415"/>
      <c r="U89" s="415"/>
      <c r="V89" s="415"/>
      <c r="W89" s="415"/>
      <c r="X89" s="415"/>
      <c r="Y89"/>
      <c r="Z89" s="415"/>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row>
    <row r="90" spans="1:121" s="12" customFormat="1" ht="20.100000000000001" customHeight="1" x14ac:dyDescent="0.25">
      <c r="A90" s="417"/>
      <c r="B90" s="418"/>
      <c r="C90" s="22"/>
      <c r="D90" s="418"/>
      <c r="E90" s="55"/>
      <c r="F90" s="420"/>
      <c r="G90" s="415"/>
      <c r="H90" s="415"/>
      <c r="I90" s="415"/>
      <c r="J90" s="415"/>
      <c r="K90" s="415"/>
      <c r="L90" s="415"/>
      <c r="M90" s="415"/>
      <c r="N90" s="415"/>
      <c r="O90" s="415"/>
      <c r="P90" s="415"/>
      <c r="Q90" s="415"/>
      <c r="R90" s="415"/>
      <c r="S90" s="415"/>
      <c r="T90" s="415"/>
      <c r="U90" s="415"/>
      <c r="V90" s="415"/>
      <c r="W90" s="415"/>
      <c r="X90" s="415"/>
      <c r="Y90"/>
      <c r="Z90" s="415"/>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row>
    <row r="91" spans="1:121" s="12" customFormat="1" ht="20.100000000000001" customHeight="1" x14ac:dyDescent="0.25">
      <c r="A91" s="417"/>
      <c r="B91" s="418"/>
      <c r="C91" s="22"/>
      <c r="D91" s="419"/>
      <c r="E91" s="56"/>
      <c r="F91" s="420"/>
      <c r="G91" s="415"/>
      <c r="H91" s="415"/>
      <c r="I91" s="415"/>
      <c r="J91" s="415"/>
      <c r="K91" s="415"/>
      <c r="L91" s="415"/>
      <c r="M91" s="415"/>
      <c r="N91" s="415"/>
      <c r="O91" s="415"/>
      <c r="P91" s="415"/>
      <c r="Q91" s="415"/>
      <c r="R91" s="415"/>
      <c r="S91" s="415"/>
      <c r="T91" s="415"/>
      <c r="U91" s="415"/>
      <c r="V91" s="415"/>
      <c r="W91" s="415"/>
      <c r="X91" s="415"/>
      <c r="Y91"/>
      <c r="Z91" s="415"/>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row>
    <row r="92" spans="1:121" s="12" customFormat="1" ht="20.100000000000001" customHeight="1" x14ac:dyDescent="0.25">
      <c r="A92" s="417"/>
      <c r="B92" s="418"/>
      <c r="C92" s="22"/>
      <c r="D92" s="418"/>
      <c r="E92" s="55"/>
      <c r="F92" s="420"/>
      <c r="G92" s="415"/>
      <c r="H92" s="415"/>
      <c r="I92" s="415"/>
      <c r="J92" s="415"/>
      <c r="K92" s="415"/>
      <c r="L92" s="415"/>
      <c r="M92" s="415"/>
      <c r="N92" s="415"/>
      <c r="O92" s="415"/>
      <c r="P92" s="415"/>
      <c r="Q92" s="415"/>
      <c r="R92" s="415"/>
      <c r="S92" s="415"/>
      <c r="T92" s="415"/>
      <c r="U92" s="415"/>
      <c r="V92" s="415"/>
      <c r="W92" s="415"/>
      <c r="X92" s="415"/>
      <c r="Y92"/>
      <c r="Z92" s="415"/>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row>
    <row r="93" spans="1:121" s="12" customFormat="1" ht="20.100000000000001" customHeight="1" x14ac:dyDescent="0.25">
      <c r="A93" s="417"/>
      <c r="B93" s="418"/>
      <c r="C93" s="22"/>
      <c r="D93" s="419"/>
      <c r="E93" s="56"/>
      <c r="F93" s="420"/>
      <c r="G93" s="415"/>
      <c r="H93" s="415"/>
      <c r="I93" s="415"/>
      <c r="J93" s="415"/>
      <c r="K93" s="415"/>
      <c r="L93" s="415"/>
      <c r="M93" s="415"/>
      <c r="N93" s="415"/>
      <c r="O93" s="415"/>
      <c r="P93" s="415"/>
      <c r="Q93" s="415"/>
      <c r="R93" s="415"/>
      <c r="S93" s="415"/>
      <c r="T93" s="415"/>
      <c r="U93" s="415"/>
      <c r="V93" s="415"/>
      <c r="W93" s="415"/>
      <c r="X93" s="415"/>
      <c r="Y93"/>
      <c r="Z93" s="415"/>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row>
    <row r="94" spans="1:121" s="12" customFormat="1" ht="20.100000000000001" customHeight="1" x14ac:dyDescent="0.25">
      <c r="A94" s="423"/>
      <c r="B94" s="418"/>
      <c r="C94" s="22"/>
      <c r="D94" s="418"/>
      <c r="E94" s="55"/>
      <c r="F94" s="420"/>
      <c r="G94" s="415"/>
      <c r="H94" s="415"/>
      <c r="I94" s="415"/>
      <c r="J94" s="415"/>
      <c r="K94" s="415"/>
      <c r="L94" s="415"/>
      <c r="M94" s="415"/>
      <c r="N94" s="415"/>
      <c r="O94" s="415"/>
      <c r="P94" s="415"/>
      <c r="Q94" s="415"/>
      <c r="R94" s="415"/>
      <c r="S94" s="415"/>
      <c r="T94" s="415"/>
      <c r="U94" s="415"/>
      <c r="V94" s="415"/>
      <c r="W94" s="415"/>
      <c r="X94" s="415"/>
      <c r="Y94"/>
      <c r="Z94" s="415"/>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row>
    <row r="95" spans="1:121" s="12" customFormat="1" ht="20.100000000000001" customHeight="1" x14ac:dyDescent="0.25">
      <c r="A95" s="423"/>
      <c r="B95" s="418"/>
      <c r="C95" s="22"/>
      <c r="D95" s="419"/>
      <c r="E95" s="56"/>
      <c r="F95" s="420"/>
      <c r="G95" s="415"/>
      <c r="H95" s="415"/>
      <c r="I95" s="415"/>
      <c r="J95" s="415"/>
      <c r="K95" s="415"/>
      <c r="L95" s="415"/>
      <c r="M95" s="415"/>
      <c r="N95" s="415"/>
      <c r="O95" s="415"/>
      <c r="P95" s="415"/>
      <c r="Q95" s="415"/>
      <c r="R95" s="415"/>
      <c r="S95" s="415"/>
      <c r="T95" s="415"/>
      <c r="U95" s="415"/>
      <c r="V95" s="415"/>
      <c r="W95" s="415"/>
      <c r="X95" s="415"/>
      <c r="Y95"/>
      <c r="Z95" s="41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row>
    <row r="96" spans="1:121" s="12" customFormat="1" ht="20.100000000000001" customHeight="1" x14ac:dyDescent="0.25">
      <c r="A96" s="422"/>
      <c r="B96" s="418"/>
      <c r="C96" s="22"/>
      <c r="D96" s="418"/>
      <c r="E96" s="55"/>
      <c r="F96" s="420"/>
      <c r="G96" s="415"/>
      <c r="H96" s="415"/>
      <c r="I96" s="415"/>
      <c r="J96" s="415"/>
      <c r="K96" s="415"/>
      <c r="L96" s="415"/>
      <c r="M96" s="415"/>
      <c r="N96" s="415"/>
      <c r="O96" s="415"/>
      <c r="P96" s="415"/>
      <c r="Q96" s="415"/>
      <c r="R96" s="415"/>
      <c r="S96" s="415"/>
      <c r="T96" s="415"/>
      <c r="U96" s="415"/>
      <c r="V96" s="415"/>
      <c r="W96" s="415"/>
      <c r="X96" s="415"/>
      <c r="Y96"/>
      <c r="Z96" s="415"/>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row>
    <row r="97" spans="1:121" s="12" customFormat="1" ht="20.100000000000001" customHeight="1" x14ac:dyDescent="0.25">
      <c r="A97" s="422"/>
      <c r="B97" s="418"/>
      <c r="C97" s="22"/>
      <c r="D97" s="419"/>
      <c r="E97" s="56"/>
      <c r="F97" s="420"/>
      <c r="G97" s="415"/>
      <c r="H97" s="415"/>
      <c r="I97" s="415"/>
      <c r="J97" s="415"/>
      <c r="K97" s="415"/>
      <c r="L97" s="415"/>
      <c r="M97" s="415"/>
      <c r="N97" s="415"/>
      <c r="O97" s="415"/>
      <c r="P97" s="415"/>
      <c r="Q97" s="415"/>
      <c r="R97" s="415"/>
      <c r="S97" s="415"/>
      <c r="T97" s="415"/>
      <c r="U97" s="415"/>
      <c r="V97" s="415"/>
      <c r="W97" s="415"/>
      <c r="X97" s="415"/>
      <c r="Y97"/>
      <c r="Z97" s="415"/>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row>
    <row r="98" spans="1:121" s="12" customFormat="1" ht="20.100000000000001" customHeight="1" x14ac:dyDescent="0.25">
      <c r="A98" s="422"/>
      <c r="B98" s="418"/>
      <c r="C98" s="22"/>
      <c r="D98" s="418"/>
      <c r="E98" s="55"/>
      <c r="F98" s="420"/>
      <c r="G98" s="415"/>
      <c r="H98" s="415"/>
      <c r="I98" s="415"/>
      <c r="J98" s="415"/>
      <c r="K98" s="415"/>
      <c r="L98" s="415"/>
      <c r="M98" s="415"/>
      <c r="N98" s="415"/>
      <c r="O98" s="415"/>
      <c r="P98" s="415"/>
      <c r="Q98" s="415"/>
      <c r="R98" s="415"/>
      <c r="S98" s="415"/>
      <c r="T98" s="415"/>
      <c r="U98" s="415"/>
      <c r="V98" s="415"/>
      <c r="W98" s="415"/>
      <c r="X98" s="415"/>
      <c r="Y98"/>
      <c r="Z98" s="415"/>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row>
    <row r="99" spans="1:121" s="12" customFormat="1" ht="20.100000000000001" customHeight="1" x14ac:dyDescent="0.25">
      <c r="A99" s="422"/>
      <c r="B99" s="418"/>
      <c r="C99" s="22"/>
      <c r="D99" s="419"/>
      <c r="E99" s="56"/>
      <c r="F99" s="420"/>
      <c r="G99" s="415"/>
      <c r="H99" s="415"/>
      <c r="I99" s="415"/>
      <c r="J99" s="415"/>
      <c r="K99" s="415"/>
      <c r="L99" s="415"/>
      <c r="M99" s="415"/>
      <c r="N99" s="415"/>
      <c r="O99" s="415"/>
      <c r="P99" s="415"/>
      <c r="Q99" s="415"/>
      <c r="R99" s="415"/>
      <c r="S99" s="415"/>
      <c r="T99" s="415"/>
      <c r="U99" s="415"/>
      <c r="V99" s="415"/>
      <c r="W99" s="415"/>
      <c r="X99" s="415"/>
      <c r="Y99"/>
      <c r="Z99" s="415"/>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row>
    <row r="100" spans="1:121" s="12" customFormat="1" ht="20.100000000000001" customHeight="1" x14ac:dyDescent="0.25">
      <c r="A100" s="422"/>
      <c r="B100" s="418"/>
      <c r="C100" s="22"/>
      <c r="D100" s="418"/>
      <c r="E100" s="55"/>
      <c r="F100" s="420"/>
      <c r="G100" s="415"/>
      <c r="H100" s="415"/>
      <c r="I100" s="415"/>
      <c r="J100" s="415"/>
      <c r="K100" s="415"/>
      <c r="L100" s="415"/>
      <c r="M100" s="415"/>
      <c r="N100" s="415"/>
      <c r="O100" s="415"/>
      <c r="P100" s="415"/>
      <c r="Q100" s="415"/>
      <c r="R100" s="415"/>
      <c r="S100" s="415"/>
      <c r="T100" s="415"/>
      <c r="U100" s="415"/>
      <c r="V100" s="415"/>
      <c r="W100" s="415"/>
      <c r="X100" s="415"/>
      <c r="Y100"/>
      <c r="Z100" s="415"/>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row>
    <row r="101" spans="1:121" s="12" customFormat="1" ht="20.100000000000001" customHeight="1" x14ac:dyDescent="0.25">
      <c r="A101" s="422"/>
      <c r="B101" s="418"/>
      <c r="C101" s="22"/>
      <c r="D101" s="419"/>
      <c r="E101" s="56"/>
      <c r="F101" s="420"/>
      <c r="G101" s="415"/>
      <c r="H101" s="415"/>
      <c r="I101" s="415"/>
      <c r="J101" s="415"/>
      <c r="K101" s="415"/>
      <c r="L101" s="415"/>
      <c r="M101" s="415"/>
      <c r="N101" s="415"/>
      <c r="O101" s="415"/>
      <c r="P101" s="415"/>
      <c r="Q101" s="415"/>
      <c r="R101" s="415"/>
      <c r="S101" s="415"/>
      <c r="T101" s="415"/>
      <c r="U101" s="415"/>
      <c r="V101" s="415"/>
      <c r="W101" s="415"/>
      <c r="X101" s="415"/>
      <c r="Y101"/>
      <c r="Z101" s="415"/>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row>
    <row r="102" spans="1:121" s="12" customFormat="1" ht="20.100000000000001" customHeight="1" x14ac:dyDescent="0.25">
      <c r="A102" s="422"/>
      <c r="B102" s="418"/>
      <c r="C102" s="22"/>
      <c r="D102" s="418"/>
      <c r="E102" s="55"/>
      <c r="F102" s="420"/>
      <c r="G102" s="415"/>
      <c r="H102" s="415"/>
      <c r="I102" s="415"/>
      <c r="J102" s="415"/>
      <c r="K102" s="415"/>
      <c r="L102" s="415"/>
      <c r="M102" s="415"/>
      <c r="N102" s="415"/>
      <c r="O102" s="415"/>
      <c r="P102" s="415"/>
      <c r="Q102" s="415"/>
      <c r="R102" s="415"/>
      <c r="S102" s="415"/>
      <c r="T102" s="415"/>
      <c r="U102" s="415"/>
      <c r="V102" s="415"/>
      <c r="W102" s="415"/>
      <c r="X102" s="415"/>
      <c r="Y102"/>
      <c r="Z102" s="415"/>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row>
    <row r="103" spans="1:121" s="12" customFormat="1" ht="20.100000000000001" customHeight="1" x14ac:dyDescent="0.25">
      <c r="A103" s="422"/>
      <c r="B103" s="418"/>
      <c r="C103" s="22"/>
      <c r="D103" s="419"/>
      <c r="E103" s="56"/>
      <c r="F103" s="420"/>
      <c r="G103" s="415"/>
      <c r="H103" s="415"/>
      <c r="I103" s="415"/>
      <c r="J103" s="415"/>
      <c r="K103" s="415"/>
      <c r="L103" s="415"/>
      <c r="M103" s="415"/>
      <c r="N103" s="415"/>
      <c r="O103" s="415"/>
      <c r="P103" s="415"/>
      <c r="Q103" s="415"/>
      <c r="R103" s="415"/>
      <c r="S103" s="415"/>
      <c r="T103" s="415"/>
      <c r="U103" s="415"/>
      <c r="V103" s="415"/>
      <c r="W103" s="415"/>
      <c r="X103" s="415"/>
      <c r="Y103"/>
      <c r="Z103" s="415"/>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row>
    <row r="104" spans="1:121" s="12" customFormat="1" ht="20.100000000000001" customHeight="1" x14ac:dyDescent="0.25">
      <c r="A104" s="422"/>
      <c r="B104" s="418"/>
      <c r="C104" s="22"/>
      <c r="D104" s="418"/>
      <c r="E104" s="55"/>
      <c r="F104" s="420"/>
      <c r="G104" s="415"/>
      <c r="H104" s="415"/>
      <c r="I104" s="415"/>
      <c r="J104" s="415"/>
      <c r="K104" s="415"/>
      <c r="L104" s="415"/>
      <c r="M104" s="415"/>
      <c r="N104" s="415"/>
      <c r="O104" s="415"/>
      <c r="P104" s="415"/>
      <c r="Q104" s="415"/>
      <c r="R104" s="415"/>
      <c r="S104" s="415"/>
      <c r="T104" s="415"/>
      <c r="U104" s="415"/>
      <c r="V104" s="415"/>
      <c r="W104" s="415"/>
      <c r="X104" s="415"/>
      <c r="Y104"/>
      <c r="Z104" s="415"/>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row>
    <row r="105" spans="1:121" s="12" customFormat="1" ht="20.100000000000001" customHeight="1" x14ac:dyDescent="0.25">
      <c r="A105" s="422"/>
      <c r="B105" s="418"/>
      <c r="C105" s="22"/>
      <c r="D105" s="419"/>
      <c r="E105" s="56"/>
      <c r="F105" s="420"/>
      <c r="G105" s="415"/>
      <c r="H105" s="415"/>
      <c r="I105" s="415"/>
      <c r="J105" s="415"/>
      <c r="K105" s="415"/>
      <c r="L105" s="415"/>
      <c r="M105" s="415"/>
      <c r="N105" s="415"/>
      <c r="O105" s="415"/>
      <c r="P105" s="415"/>
      <c r="Q105" s="415"/>
      <c r="R105" s="415"/>
      <c r="S105" s="415"/>
      <c r="T105" s="415"/>
      <c r="U105" s="415"/>
      <c r="V105" s="415"/>
      <c r="W105" s="415"/>
      <c r="X105" s="415"/>
      <c r="Y105"/>
      <c r="Z105" s="41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row>
    <row r="106" spans="1:121" s="12" customFormat="1" ht="20.100000000000001" customHeight="1" x14ac:dyDescent="0.25">
      <c r="A106" s="422"/>
      <c r="B106" s="418"/>
      <c r="C106" s="22"/>
      <c r="D106" s="418"/>
      <c r="E106" s="55"/>
      <c r="F106" s="420"/>
      <c r="G106" s="415"/>
      <c r="H106" s="415"/>
      <c r="I106" s="415"/>
      <c r="J106" s="415"/>
      <c r="K106" s="415"/>
      <c r="L106" s="415"/>
      <c r="M106" s="415"/>
      <c r="N106" s="415"/>
      <c r="O106" s="415"/>
      <c r="P106" s="415"/>
      <c r="Q106" s="415"/>
      <c r="R106" s="415"/>
      <c r="S106" s="415"/>
      <c r="T106" s="415"/>
      <c r="U106" s="415"/>
      <c r="V106" s="415"/>
      <c r="W106" s="415"/>
      <c r="X106" s="415"/>
      <c r="Y106"/>
      <c r="Z106" s="415"/>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row>
    <row r="107" spans="1:121" s="12" customFormat="1" ht="20.100000000000001" customHeight="1" x14ac:dyDescent="0.25">
      <c r="A107" s="422"/>
      <c r="B107" s="418"/>
      <c r="C107" s="22"/>
      <c r="D107" s="419"/>
      <c r="E107" s="56"/>
      <c r="F107" s="420"/>
      <c r="G107" s="415"/>
      <c r="H107" s="415"/>
      <c r="I107" s="415"/>
      <c r="J107" s="415"/>
      <c r="K107" s="415"/>
      <c r="L107" s="415"/>
      <c r="M107" s="415"/>
      <c r="N107" s="415"/>
      <c r="O107" s="415"/>
      <c r="P107" s="415"/>
      <c r="Q107" s="415"/>
      <c r="R107" s="415"/>
      <c r="S107" s="415"/>
      <c r="T107" s="415"/>
      <c r="U107" s="415"/>
      <c r="V107" s="415"/>
      <c r="W107" s="415"/>
      <c r="X107" s="415"/>
      <c r="Y107"/>
      <c r="Z107" s="415"/>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row>
    <row r="108" spans="1:121" s="12" customFormat="1" ht="20.100000000000001" customHeight="1" x14ac:dyDescent="0.25">
      <c r="A108" s="422"/>
      <c r="B108" s="418"/>
      <c r="C108" s="22"/>
      <c r="D108" s="418"/>
      <c r="E108" s="55"/>
      <c r="F108" s="420"/>
      <c r="G108" s="415"/>
      <c r="H108" s="415"/>
      <c r="I108" s="415"/>
      <c r="J108" s="415"/>
      <c r="K108" s="415"/>
      <c r="L108" s="415"/>
      <c r="M108" s="415"/>
      <c r="N108" s="415"/>
      <c r="O108" s="415"/>
      <c r="P108" s="415"/>
      <c r="Q108" s="415"/>
      <c r="R108" s="415"/>
      <c r="S108" s="415"/>
      <c r="T108" s="415"/>
      <c r="U108" s="415"/>
      <c r="V108" s="415"/>
      <c r="W108" s="415"/>
      <c r="X108" s="415"/>
      <c r="Y108"/>
      <c r="Z108" s="415"/>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row>
    <row r="109" spans="1:121" s="12" customFormat="1" ht="20.100000000000001" customHeight="1" x14ac:dyDescent="0.25">
      <c r="A109" s="422"/>
      <c r="B109" s="418"/>
      <c r="C109" s="22"/>
      <c r="D109" s="419"/>
      <c r="E109" s="56"/>
      <c r="F109" s="420"/>
      <c r="G109" s="415"/>
      <c r="H109" s="415"/>
      <c r="I109" s="415"/>
      <c r="J109" s="415"/>
      <c r="K109" s="415"/>
      <c r="L109" s="415"/>
      <c r="M109" s="415"/>
      <c r="N109" s="415"/>
      <c r="O109" s="415"/>
      <c r="P109" s="415"/>
      <c r="Q109" s="415"/>
      <c r="R109" s="415"/>
      <c r="S109" s="415"/>
      <c r="T109" s="415"/>
      <c r="U109" s="415"/>
      <c r="V109" s="415"/>
      <c r="W109" s="415"/>
      <c r="X109" s="415"/>
      <c r="Y109"/>
      <c r="Z109" s="415"/>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row>
    <row r="110" spans="1:121" s="12" customFormat="1" ht="20.100000000000001" customHeight="1" x14ac:dyDescent="0.25">
      <c r="A110" s="422"/>
      <c r="B110" s="418"/>
      <c r="C110" s="22"/>
      <c r="D110" s="418"/>
      <c r="E110" s="55"/>
      <c r="F110" s="420"/>
      <c r="G110" s="415"/>
      <c r="H110" s="415"/>
      <c r="I110" s="415"/>
      <c r="J110" s="415"/>
      <c r="K110" s="415"/>
      <c r="L110" s="415"/>
      <c r="M110" s="415"/>
      <c r="N110" s="415"/>
      <c r="O110" s="415"/>
      <c r="P110" s="415"/>
      <c r="Q110" s="415"/>
      <c r="R110" s="415"/>
      <c r="S110" s="415"/>
      <c r="T110" s="415"/>
      <c r="U110" s="415"/>
      <c r="V110" s="415"/>
      <c r="W110" s="415"/>
      <c r="X110" s="415"/>
      <c r="Y110"/>
      <c r="Z110" s="415"/>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row>
    <row r="111" spans="1:121" s="12" customFormat="1" ht="20.100000000000001" customHeight="1" x14ac:dyDescent="0.25">
      <c r="A111" s="422"/>
      <c r="B111" s="418"/>
      <c r="C111" s="22"/>
      <c r="D111" s="419"/>
      <c r="E111" s="56"/>
      <c r="F111" s="420"/>
      <c r="G111" s="415"/>
      <c r="H111" s="415"/>
      <c r="I111" s="415"/>
      <c r="J111" s="415"/>
      <c r="K111" s="415"/>
      <c r="L111" s="415"/>
      <c r="M111" s="415"/>
      <c r="N111" s="415"/>
      <c r="O111" s="415"/>
      <c r="P111" s="415"/>
      <c r="Q111" s="415"/>
      <c r="R111" s="415"/>
      <c r="S111" s="415"/>
      <c r="T111" s="415"/>
      <c r="U111" s="415"/>
      <c r="V111" s="415"/>
      <c r="W111" s="415"/>
      <c r="X111" s="415"/>
      <c r="Y111"/>
      <c r="Z111" s="415"/>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row>
    <row r="112" spans="1:121" s="12" customFormat="1" ht="20.100000000000001" customHeight="1" x14ac:dyDescent="0.25">
      <c r="A112" s="422"/>
      <c r="B112" s="418"/>
      <c r="C112" s="22"/>
      <c r="D112" s="418"/>
      <c r="E112" s="55"/>
      <c r="F112" s="420"/>
      <c r="G112" s="415"/>
      <c r="H112" s="415"/>
      <c r="I112" s="415"/>
      <c r="J112" s="415"/>
      <c r="K112" s="415"/>
      <c r="L112" s="415"/>
      <c r="M112" s="415"/>
      <c r="N112" s="415"/>
      <c r="O112" s="415"/>
      <c r="P112" s="415"/>
      <c r="Q112" s="415"/>
      <c r="R112" s="415"/>
      <c r="S112" s="415"/>
      <c r="T112" s="415"/>
      <c r="U112" s="415"/>
      <c r="V112" s="415"/>
      <c r="W112" s="415"/>
      <c r="X112" s="415"/>
      <c r="Y112"/>
      <c r="Z112" s="415"/>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row>
    <row r="113" spans="1:121" s="12" customFormat="1" ht="20.100000000000001" customHeight="1" x14ac:dyDescent="0.25">
      <c r="A113" s="422"/>
      <c r="B113" s="418"/>
      <c r="C113" s="22"/>
      <c r="D113" s="419"/>
      <c r="E113" s="56"/>
      <c r="F113" s="420"/>
      <c r="G113" s="415"/>
      <c r="H113" s="415"/>
      <c r="I113" s="415"/>
      <c r="J113" s="415"/>
      <c r="K113" s="415"/>
      <c r="L113" s="415"/>
      <c r="M113" s="415"/>
      <c r="N113" s="415"/>
      <c r="O113" s="415"/>
      <c r="P113" s="415"/>
      <c r="Q113" s="415"/>
      <c r="R113" s="415"/>
      <c r="S113" s="415"/>
      <c r="T113" s="415"/>
      <c r="U113" s="415"/>
      <c r="V113" s="415"/>
      <c r="W113" s="415"/>
      <c r="X113" s="415"/>
      <c r="Y113"/>
      <c r="Z113" s="415"/>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row>
    <row r="114" spans="1:121" s="12" customFormat="1" ht="20.100000000000001" customHeight="1" x14ac:dyDescent="0.25">
      <c r="A114" s="422"/>
      <c r="B114" s="418"/>
      <c r="C114" s="22"/>
      <c r="D114" s="418"/>
      <c r="E114" s="55"/>
      <c r="F114" s="420"/>
      <c r="G114" s="415"/>
      <c r="H114" s="415"/>
      <c r="I114" s="415"/>
      <c r="J114" s="415"/>
      <c r="K114" s="415"/>
      <c r="L114" s="415"/>
      <c r="M114" s="415"/>
      <c r="N114" s="415"/>
      <c r="O114" s="415"/>
      <c r="P114" s="415"/>
      <c r="Q114" s="415"/>
      <c r="R114" s="415"/>
      <c r="S114" s="415"/>
      <c r="T114" s="415"/>
      <c r="U114" s="415"/>
      <c r="V114" s="415"/>
      <c r="W114" s="415"/>
      <c r="X114" s="415"/>
      <c r="Y114"/>
      <c r="Z114" s="415"/>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row>
    <row r="115" spans="1:121" s="12" customFormat="1" ht="20.100000000000001" customHeight="1" x14ac:dyDescent="0.25">
      <c r="A115" s="422"/>
      <c r="B115" s="418"/>
      <c r="C115" s="22"/>
      <c r="D115" s="419"/>
      <c r="E115" s="56"/>
      <c r="F115" s="420"/>
      <c r="G115" s="415"/>
      <c r="H115" s="415"/>
      <c r="I115" s="415"/>
      <c r="J115" s="415"/>
      <c r="K115" s="415"/>
      <c r="L115" s="415"/>
      <c r="M115" s="415"/>
      <c r="N115" s="415"/>
      <c r="O115" s="415"/>
      <c r="P115" s="415"/>
      <c r="Q115" s="415"/>
      <c r="R115" s="415"/>
      <c r="S115" s="415"/>
      <c r="T115" s="415"/>
      <c r="U115" s="415"/>
      <c r="V115" s="415"/>
      <c r="W115" s="415"/>
      <c r="X115" s="415"/>
      <c r="Y115"/>
      <c r="Z115" s="4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row>
    <row r="116" spans="1:121" s="12" customFormat="1" ht="20.100000000000001" customHeight="1" x14ac:dyDescent="0.25">
      <c r="A116" s="422"/>
      <c r="B116" s="418"/>
      <c r="C116" s="22"/>
      <c r="D116" s="418"/>
      <c r="E116" s="55"/>
      <c r="F116" s="420"/>
      <c r="G116" s="415"/>
      <c r="H116" s="415"/>
      <c r="I116" s="415"/>
      <c r="J116" s="415"/>
      <c r="K116" s="415"/>
      <c r="L116" s="415"/>
      <c r="M116" s="415"/>
      <c r="N116" s="415"/>
      <c r="O116" s="415"/>
      <c r="P116" s="415"/>
      <c r="Q116" s="415"/>
      <c r="R116" s="415"/>
      <c r="S116" s="415"/>
      <c r="T116" s="415"/>
      <c r="U116" s="415"/>
      <c r="V116" s="415"/>
      <c r="W116" s="415"/>
      <c r="X116" s="415"/>
      <c r="Y116"/>
      <c r="Z116" s="415"/>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row>
    <row r="117" spans="1:121" s="12" customFormat="1" ht="20.100000000000001" customHeight="1" x14ac:dyDescent="0.25">
      <c r="A117" s="422"/>
      <c r="B117" s="418"/>
      <c r="C117" s="22"/>
      <c r="D117" s="419"/>
      <c r="E117" s="56"/>
      <c r="F117" s="420"/>
      <c r="G117" s="415"/>
      <c r="H117" s="415"/>
      <c r="I117" s="415"/>
      <c r="J117" s="415"/>
      <c r="K117" s="415"/>
      <c r="L117" s="415"/>
      <c r="M117" s="415"/>
      <c r="N117" s="415"/>
      <c r="O117" s="415"/>
      <c r="P117" s="415"/>
      <c r="Q117" s="415"/>
      <c r="R117" s="415"/>
      <c r="S117" s="415"/>
      <c r="T117" s="415"/>
      <c r="U117" s="415"/>
      <c r="V117" s="415"/>
      <c r="W117" s="415"/>
      <c r="X117" s="415"/>
      <c r="Y117"/>
      <c r="Z117" s="415"/>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row>
    <row r="118" spans="1:121" s="12" customFormat="1" ht="20.100000000000001" customHeight="1" x14ac:dyDescent="0.25">
      <c r="A118" s="422"/>
      <c r="B118" s="418"/>
      <c r="C118" s="22"/>
      <c r="D118" s="418"/>
      <c r="E118" s="55"/>
      <c r="F118" s="420"/>
      <c r="G118" s="415"/>
      <c r="H118" s="415"/>
      <c r="I118" s="415"/>
      <c r="J118" s="415"/>
      <c r="K118" s="415"/>
      <c r="L118" s="415"/>
      <c r="M118" s="415"/>
      <c r="N118" s="415"/>
      <c r="O118" s="415"/>
      <c r="P118" s="415"/>
      <c r="Q118" s="415"/>
      <c r="R118" s="415"/>
      <c r="S118" s="415"/>
      <c r="T118" s="415"/>
      <c r="U118" s="415"/>
      <c r="V118" s="415"/>
      <c r="W118" s="415"/>
      <c r="X118" s="415"/>
      <c r="Y118"/>
      <c r="Z118" s="415"/>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row>
    <row r="119" spans="1:121" s="12" customFormat="1" ht="20.100000000000001" customHeight="1" x14ac:dyDescent="0.25">
      <c r="A119" s="422"/>
      <c r="B119" s="418"/>
      <c r="C119" s="22"/>
      <c r="D119" s="419"/>
      <c r="E119" s="56"/>
      <c r="F119" s="420"/>
      <c r="G119" s="415"/>
      <c r="H119" s="415"/>
      <c r="I119" s="415"/>
      <c r="J119" s="415"/>
      <c r="K119" s="415"/>
      <c r="L119" s="415"/>
      <c r="M119" s="415"/>
      <c r="N119" s="415"/>
      <c r="O119" s="415"/>
      <c r="P119" s="415"/>
      <c r="Q119" s="415"/>
      <c r="R119" s="415"/>
      <c r="S119" s="415"/>
      <c r="T119" s="415"/>
      <c r="U119" s="415"/>
      <c r="V119" s="415"/>
      <c r="W119" s="415"/>
      <c r="X119" s="415"/>
      <c r="Y119"/>
      <c r="Z119" s="415"/>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row>
    <row r="120" spans="1:121" s="12" customFormat="1" ht="20.100000000000001" customHeight="1" x14ac:dyDescent="0.25">
      <c r="A120" s="422"/>
      <c r="B120" s="418"/>
      <c r="C120" s="22"/>
      <c r="D120" s="418"/>
      <c r="E120" s="55"/>
      <c r="F120" s="420"/>
      <c r="G120" s="415"/>
      <c r="H120" s="415"/>
      <c r="I120" s="415"/>
      <c r="J120" s="415"/>
      <c r="K120" s="415"/>
      <c r="L120" s="415"/>
      <c r="M120" s="415"/>
      <c r="N120" s="415"/>
      <c r="O120" s="415"/>
      <c r="P120" s="415"/>
      <c r="Q120" s="415"/>
      <c r="R120" s="415"/>
      <c r="S120" s="415"/>
      <c r="T120" s="415"/>
      <c r="U120" s="415"/>
      <c r="V120" s="415"/>
      <c r="W120" s="415"/>
      <c r="X120" s="415"/>
      <c r="Y120"/>
      <c r="Z120" s="415"/>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row>
    <row r="121" spans="1:121" s="12" customFormat="1" ht="20.100000000000001" customHeight="1" x14ac:dyDescent="0.25">
      <c r="A121" s="422"/>
      <c r="B121" s="418"/>
      <c r="C121" s="22"/>
      <c r="D121" s="419"/>
      <c r="E121" s="56"/>
      <c r="F121" s="420"/>
      <c r="G121" s="415"/>
      <c r="H121" s="415"/>
      <c r="I121" s="415"/>
      <c r="J121" s="415"/>
      <c r="K121" s="415"/>
      <c r="L121" s="415"/>
      <c r="M121" s="415"/>
      <c r="N121" s="415"/>
      <c r="O121" s="415"/>
      <c r="P121" s="415"/>
      <c r="Q121" s="415"/>
      <c r="R121" s="415"/>
      <c r="S121" s="415"/>
      <c r="T121" s="415"/>
      <c r="U121" s="415"/>
      <c r="V121" s="415"/>
      <c r="W121" s="415"/>
      <c r="X121" s="415"/>
      <c r="Y121"/>
      <c r="Z121" s="415"/>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row>
    <row r="122" spans="1:121" s="12" customFormat="1" ht="20.100000000000001" customHeight="1" x14ac:dyDescent="0.25">
      <c r="A122" s="422"/>
      <c r="B122" s="418"/>
      <c r="C122" s="22"/>
      <c r="D122" s="418"/>
      <c r="E122" s="55"/>
      <c r="F122" s="420"/>
      <c r="G122" s="415"/>
      <c r="H122" s="415"/>
      <c r="I122" s="415"/>
      <c r="J122" s="415"/>
      <c r="K122" s="415"/>
      <c r="L122" s="415"/>
      <c r="M122" s="415"/>
      <c r="N122" s="415"/>
      <c r="O122" s="415"/>
      <c r="P122" s="415"/>
      <c r="Q122" s="415"/>
      <c r="R122" s="415"/>
      <c r="S122" s="415"/>
      <c r="T122" s="415"/>
      <c r="U122" s="415"/>
      <c r="V122" s="415"/>
      <c r="W122" s="415"/>
      <c r="X122" s="415"/>
      <c r="Y122"/>
      <c r="Z122" s="415"/>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row>
    <row r="123" spans="1:121" s="12" customFormat="1" ht="20.100000000000001" customHeight="1" x14ac:dyDescent="0.25">
      <c r="A123" s="422"/>
      <c r="B123" s="418"/>
      <c r="C123" s="22"/>
      <c r="D123" s="419"/>
      <c r="E123" s="56"/>
      <c r="F123" s="420"/>
      <c r="G123" s="415"/>
      <c r="H123" s="415"/>
      <c r="I123" s="415"/>
      <c r="J123" s="415"/>
      <c r="K123" s="415"/>
      <c r="L123" s="415"/>
      <c r="M123" s="415"/>
      <c r="N123" s="415"/>
      <c r="O123" s="415"/>
      <c r="P123" s="415"/>
      <c r="Q123" s="415"/>
      <c r="R123" s="415"/>
      <c r="S123" s="415"/>
      <c r="T123" s="415"/>
      <c r="U123" s="415"/>
      <c r="V123" s="415"/>
      <c r="W123" s="415"/>
      <c r="X123" s="415"/>
      <c r="Y123"/>
      <c r="Z123" s="415"/>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row>
    <row r="124" spans="1:121" s="12" customFormat="1" ht="20.100000000000001" customHeight="1" x14ac:dyDescent="0.25">
      <c r="A124" s="422"/>
      <c r="B124" s="418"/>
      <c r="C124" s="22"/>
      <c r="D124" s="418"/>
      <c r="E124" s="55"/>
      <c r="F124" s="420"/>
      <c r="G124" s="415"/>
      <c r="H124" s="415"/>
      <c r="I124" s="415"/>
      <c r="J124" s="415"/>
      <c r="K124" s="415"/>
      <c r="L124" s="415"/>
      <c r="M124" s="415"/>
      <c r="N124" s="415"/>
      <c r="O124" s="415"/>
      <c r="P124" s="415"/>
      <c r="Q124" s="415"/>
      <c r="R124" s="415"/>
      <c r="S124" s="415"/>
      <c r="T124" s="415"/>
      <c r="U124" s="415"/>
      <c r="V124" s="415"/>
      <c r="W124" s="415"/>
      <c r="X124" s="415"/>
      <c r="Y124"/>
      <c r="Z124" s="415"/>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row>
    <row r="125" spans="1:121" s="12" customFormat="1" ht="20.100000000000001" customHeight="1" x14ac:dyDescent="0.25">
      <c r="A125" s="422"/>
      <c r="B125" s="418"/>
      <c r="C125" s="22"/>
      <c r="D125" s="419"/>
      <c r="E125" s="56"/>
      <c r="F125" s="420"/>
      <c r="G125" s="415"/>
      <c r="H125" s="415"/>
      <c r="I125" s="415"/>
      <c r="J125" s="415"/>
      <c r="K125" s="415"/>
      <c r="L125" s="415"/>
      <c r="M125" s="415"/>
      <c r="N125" s="415"/>
      <c r="O125" s="415"/>
      <c r="P125" s="415"/>
      <c r="Q125" s="415"/>
      <c r="R125" s="415"/>
      <c r="S125" s="415"/>
      <c r="T125" s="415"/>
      <c r="U125" s="415"/>
      <c r="V125" s="415"/>
      <c r="W125" s="415"/>
      <c r="X125" s="415"/>
      <c r="Y125"/>
      <c r="Z125" s="41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row>
    <row r="126" spans="1:121" s="12" customFormat="1" ht="20.100000000000001" customHeight="1" x14ac:dyDescent="0.25">
      <c r="A126" s="422"/>
      <c r="B126" s="418"/>
      <c r="C126" s="22"/>
      <c r="D126" s="418"/>
      <c r="E126" s="55"/>
      <c r="F126" s="420"/>
      <c r="G126" s="415"/>
      <c r="H126" s="415"/>
      <c r="I126" s="415"/>
      <c r="J126" s="415"/>
      <c r="K126" s="415"/>
      <c r="L126" s="415"/>
      <c r="M126" s="415"/>
      <c r="N126" s="415"/>
      <c r="O126" s="415"/>
      <c r="P126" s="415"/>
      <c r="Q126" s="415"/>
      <c r="R126" s="415"/>
      <c r="S126" s="415"/>
      <c r="T126" s="415"/>
      <c r="U126" s="415"/>
      <c r="V126" s="415"/>
      <c r="W126" s="415"/>
      <c r="X126" s="415"/>
      <c r="Y126"/>
      <c r="Z126" s="415"/>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row>
    <row r="127" spans="1:121" s="12" customFormat="1" ht="20.100000000000001" customHeight="1" x14ac:dyDescent="0.25">
      <c r="A127" s="422"/>
      <c r="B127" s="418"/>
      <c r="C127" s="22"/>
      <c r="D127" s="419"/>
      <c r="E127" s="56"/>
      <c r="F127" s="420"/>
      <c r="G127" s="415"/>
      <c r="H127" s="415"/>
      <c r="I127" s="415"/>
      <c r="J127" s="415"/>
      <c r="K127" s="415"/>
      <c r="L127" s="415"/>
      <c r="M127" s="415"/>
      <c r="N127" s="415"/>
      <c r="O127" s="415"/>
      <c r="P127" s="415"/>
      <c r="Q127" s="415"/>
      <c r="R127" s="415"/>
      <c r="S127" s="415"/>
      <c r="T127" s="415"/>
      <c r="U127" s="415"/>
      <c r="V127" s="415"/>
      <c r="W127" s="415"/>
      <c r="X127" s="415"/>
      <c r="Y127"/>
      <c r="Z127" s="415"/>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row>
    <row r="128" spans="1:121" s="12" customFormat="1" ht="20.100000000000001" customHeight="1" x14ac:dyDescent="0.25">
      <c r="A128" s="422"/>
      <c r="B128" s="418"/>
      <c r="C128" s="22"/>
      <c r="D128" s="418"/>
      <c r="E128" s="55"/>
      <c r="F128" s="420"/>
      <c r="G128" s="415"/>
      <c r="H128" s="415"/>
      <c r="I128" s="415"/>
      <c r="J128" s="415"/>
      <c r="K128" s="415"/>
      <c r="L128" s="415"/>
      <c r="M128" s="415"/>
      <c r="N128" s="415"/>
      <c r="O128" s="415"/>
      <c r="P128" s="415"/>
      <c r="Q128" s="415"/>
      <c r="R128" s="415"/>
      <c r="S128" s="415"/>
      <c r="T128" s="415"/>
      <c r="U128" s="415"/>
      <c r="V128" s="415"/>
      <c r="W128" s="415"/>
      <c r="X128" s="415"/>
      <c r="Y128"/>
      <c r="Z128" s="415"/>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row>
    <row r="129" spans="1:121" s="12" customFormat="1" ht="20.100000000000001" customHeight="1" x14ac:dyDescent="0.25">
      <c r="A129" s="422"/>
      <c r="B129" s="418"/>
      <c r="C129" s="22"/>
      <c r="D129" s="419"/>
      <c r="E129" s="56"/>
      <c r="F129" s="420"/>
      <c r="G129" s="415"/>
      <c r="H129" s="415"/>
      <c r="I129" s="415"/>
      <c r="J129" s="415"/>
      <c r="K129" s="415"/>
      <c r="L129" s="415"/>
      <c r="M129" s="415"/>
      <c r="N129" s="415"/>
      <c r="O129" s="415"/>
      <c r="P129" s="415"/>
      <c r="Q129" s="415"/>
      <c r="R129" s="415"/>
      <c r="S129" s="415"/>
      <c r="T129" s="415"/>
      <c r="U129" s="415"/>
      <c r="V129" s="415"/>
      <c r="W129" s="415"/>
      <c r="X129" s="415"/>
      <c r="Y129"/>
      <c r="Z129" s="415"/>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row>
    <row r="130" spans="1:121" s="12" customFormat="1" ht="20.100000000000001" customHeight="1" x14ac:dyDescent="0.25">
      <c r="A130" s="422"/>
      <c r="B130" s="418"/>
      <c r="C130" s="22"/>
      <c r="D130" s="418"/>
      <c r="E130" s="55"/>
      <c r="F130" s="420"/>
      <c r="G130" s="415"/>
      <c r="H130" s="415"/>
      <c r="I130" s="415"/>
      <c r="J130" s="415"/>
      <c r="K130" s="415"/>
      <c r="L130" s="415"/>
      <c r="M130" s="415"/>
      <c r="N130" s="415"/>
      <c r="O130" s="415"/>
      <c r="P130" s="415"/>
      <c r="Q130" s="415"/>
      <c r="R130" s="415"/>
      <c r="S130" s="415"/>
      <c r="T130" s="415"/>
      <c r="U130" s="415"/>
      <c r="V130" s="415"/>
      <c r="W130" s="415"/>
      <c r="X130" s="415"/>
      <c r="Y130"/>
      <c r="Z130" s="415"/>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row>
    <row r="131" spans="1:121" s="12" customFormat="1" ht="20.100000000000001" customHeight="1" x14ac:dyDescent="0.25">
      <c r="A131" s="422"/>
      <c r="B131" s="418"/>
      <c r="C131" s="22"/>
      <c r="D131" s="419"/>
      <c r="E131" s="56"/>
      <c r="F131" s="420"/>
      <c r="G131" s="415"/>
      <c r="H131" s="415"/>
      <c r="I131" s="415"/>
      <c r="J131" s="415"/>
      <c r="K131" s="415"/>
      <c r="L131" s="415"/>
      <c r="M131" s="415"/>
      <c r="N131" s="415"/>
      <c r="O131" s="415"/>
      <c r="P131" s="415"/>
      <c r="Q131" s="415"/>
      <c r="R131" s="415"/>
      <c r="S131" s="415"/>
      <c r="T131" s="415"/>
      <c r="U131" s="415"/>
      <c r="V131" s="415"/>
      <c r="W131" s="415"/>
      <c r="X131" s="415"/>
      <c r="Y131"/>
      <c r="Z131" s="415"/>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row>
    <row r="132" spans="1:121" s="12" customFormat="1" ht="20.100000000000001" customHeight="1" x14ac:dyDescent="0.25">
      <c r="A132" s="422"/>
      <c r="B132" s="418"/>
      <c r="C132" s="22"/>
      <c r="D132" s="418"/>
      <c r="E132" s="55"/>
      <c r="F132" s="420"/>
      <c r="G132" s="415"/>
      <c r="H132" s="415"/>
      <c r="I132" s="415"/>
      <c r="J132" s="415"/>
      <c r="K132" s="415"/>
      <c r="L132" s="415"/>
      <c r="M132" s="415"/>
      <c r="N132" s="415"/>
      <c r="O132" s="415"/>
      <c r="P132" s="415"/>
      <c r="Q132" s="415"/>
      <c r="R132" s="415"/>
      <c r="S132" s="415"/>
      <c r="T132" s="415"/>
      <c r="U132" s="415"/>
      <c r="V132" s="415"/>
      <c r="W132" s="415"/>
      <c r="X132" s="415"/>
      <c r="Y132"/>
      <c r="Z132" s="415"/>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row>
    <row r="133" spans="1:121" s="12" customFormat="1" ht="20.100000000000001" customHeight="1" x14ac:dyDescent="0.25">
      <c r="A133" s="422"/>
      <c r="B133" s="418"/>
      <c r="C133" s="22"/>
      <c r="D133" s="419"/>
      <c r="E133" s="56"/>
      <c r="F133" s="420"/>
      <c r="G133" s="415"/>
      <c r="H133" s="415"/>
      <c r="I133" s="415"/>
      <c r="J133" s="415"/>
      <c r="K133" s="415"/>
      <c r="L133" s="415"/>
      <c r="M133" s="415"/>
      <c r="N133" s="415"/>
      <c r="O133" s="415"/>
      <c r="P133" s="415"/>
      <c r="Q133" s="415"/>
      <c r="R133" s="415"/>
      <c r="S133" s="415"/>
      <c r="T133" s="415"/>
      <c r="U133" s="415"/>
      <c r="V133" s="415"/>
      <c r="W133" s="415"/>
      <c r="X133" s="415"/>
      <c r="Y133"/>
      <c r="Z133" s="415"/>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row>
    <row r="134" spans="1:121" s="12" customFormat="1" ht="20.100000000000001" customHeight="1" x14ac:dyDescent="0.25">
      <c r="A134" s="422"/>
      <c r="B134" s="418"/>
      <c r="C134" s="22"/>
      <c r="D134" s="418"/>
      <c r="E134" s="55"/>
      <c r="F134" s="420"/>
      <c r="G134" s="415"/>
      <c r="H134" s="415"/>
      <c r="I134" s="415"/>
      <c r="J134" s="415"/>
      <c r="K134" s="415"/>
      <c r="L134" s="415"/>
      <c r="M134" s="415"/>
      <c r="N134" s="415"/>
      <c r="O134" s="415"/>
      <c r="P134" s="415"/>
      <c r="Q134" s="415"/>
      <c r="R134" s="415"/>
      <c r="S134" s="415"/>
      <c r="T134" s="415"/>
      <c r="U134" s="415"/>
      <c r="V134" s="415"/>
      <c r="W134" s="415"/>
      <c r="X134" s="415"/>
      <c r="Y134"/>
      <c r="Z134" s="415"/>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row>
    <row r="135" spans="1:121" s="12" customFormat="1" ht="20.100000000000001" customHeight="1" x14ac:dyDescent="0.25">
      <c r="A135" s="422"/>
      <c r="B135" s="418"/>
      <c r="C135" s="22"/>
      <c r="D135" s="419"/>
      <c r="E135" s="56"/>
      <c r="F135" s="420"/>
      <c r="G135" s="415"/>
      <c r="H135" s="415"/>
      <c r="I135" s="415"/>
      <c r="J135" s="415"/>
      <c r="K135" s="415"/>
      <c r="L135" s="415"/>
      <c r="M135" s="415"/>
      <c r="N135" s="415"/>
      <c r="O135" s="415"/>
      <c r="P135" s="415"/>
      <c r="Q135" s="415"/>
      <c r="R135" s="415"/>
      <c r="S135" s="415"/>
      <c r="T135" s="415"/>
      <c r="U135" s="415"/>
      <c r="V135" s="415"/>
      <c r="W135" s="415"/>
      <c r="X135" s="415"/>
      <c r="Y135"/>
      <c r="Z135" s="41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row>
    <row r="136" spans="1:121" s="12" customFormat="1" ht="20.100000000000001" customHeight="1" x14ac:dyDescent="0.25">
      <c r="A136" s="421"/>
      <c r="B136" s="418"/>
      <c r="C136" s="22"/>
      <c r="D136" s="418"/>
      <c r="E136" s="55"/>
      <c r="F136" s="420"/>
      <c r="G136" s="415"/>
      <c r="H136" s="415"/>
      <c r="I136" s="415"/>
      <c r="J136" s="415"/>
      <c r="K136" s="415"/>
      <c r="L136" s="415"/>
      <c r="M136" s="415"/>
      <c r="N136" s="415"/>
      <c r="O136" s="415"/>
      <c r="P136" s="415"/>
      <c r="Q136" s="415"/>
      <c r="R136" s="415"/>
      <c r="S136" s="415"/>
      <c r="T136" s="415"/>
      <c r="U136" s="415"/>
      <c r="V136" s="415"/>
      <c r="W136" s="415"/>
      <c r="X136" s="415"/>
      <c r="Y136"/>
      <c r="Z136" s="415"/>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row>
    <row r="137" spans="1:121" s="12" customFormat="1" ht="20.100000000000001" customHeight="1" x14ac:dyDescent="0.25">
      <c r="A137" s="421"/>
      <c r="B137" s="418"/>
      <c r="C137" s="22"/>
      <c r="D137" s="419"/>
      <c r="E137" s="56"/>
      <c r="F137" s="420"/>
      <c r="G137" s="415"/>
      <c r="H137" s="415"/>
      <c r="I137" s="415"/>
      <c r="J137" s="415"/>
      <c r="K137" s="415"/>
      <c r="L137" s="415"/>
      <c r="M137" s="415"/>
      <c r="N137" s="415"/>
      <c r="O137" s="415"/>
      <c r="P137" s="415"/>
      <c r="Q137" s="415"/>
      <c r="R137" s="415"/>
      <c r="S137" s="415"/>
      <c r="T137" s="415"/>
      <c r="U137" s="415"/>
      <c r="V137" s="415"/>
      <c r="W137" s="415"/>
      <c r="X137" s="415"/>
      <c r="Y137"/>
      <c r="Z137" s="415"/>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row>
    <row r="138" spans="1:121" s="12" customFormat="1" ht="20.100000000000001" customHeight="1" x14ac:dyDescent="0.25">
      <c r="A138" s="421"/>
      <c r="B138" s="418"/>
      <c r="C138" s="22"/>
      <c r="D138" s="418"/>
      <c r="E138" s="55"/>
      <c r="F138" s="420"/>
      <c r="G138" s="415"/>
      <c r="H138" s="415"/>
      <c r="I138" s="415"/>
      <c r="J138" s="415"/>
      <c r="K138" s="415"/>
      <c r="L138" s="415"/>
      <c r="M138" s="415"/>
      <c r="N138" s="415"/>
      <c r="O138" s="415"/>
      <c r="P138" s="415"/>
      <c r="Q138" s="415"/>
      <c r="R138" s="415"/>
      <c r="S138" s="415"/>
      <c r="T138" s="415"/>
      <c r="U138" s="415"/>
      <c r="V138" s="415"/>
      <c r="W138" s="415"/>
      <c r="X138" s="415"/>
      <c r="Y138"/>
      <c r="Z138" s="415"/>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row>
    <row r="139" spans="1:121" s="12" customFormat="1" ht="20.100000000000001" customHeight="1" x14ac:dyDescent="0.25">
      <c r="A139" s="421"/>
      <c r="B139" s="418"/>
      <c r="C139" s="22"/>
      <c r="D139" s="419"/>
      <c r="E139" s="56"/>
      <c r="F139" s="420"/>
      <c r="G139" s="415"/>
      <c r="H139" s="415"/>
      <c r="I139" s="415"/>
      <c r="J139" s="415"/>
      <c r="K139" s="415"/>
      <c r="L139" s="415"/>
      <c r="M139" s="415"/>
      <c r="N139" s="415"/>
      <c r="O139" s="415"/>
      <c r="P139" s="415"/>
      <c r="Q139" s="415"/>
      <c r="R139" s="415"/>
      <c r="S139" s="415"/>
      <c r="T139" s="415"/>
      <c r="U139" s="415"/>
      <c r="V139" s="415"/>
      <c r="W139" s="415"/>
      <c r="X139" s="415"/>
      <c r="Y139"/>
      <c r="Z139" s="415"/>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row>
    <row r="140" spans="1:121" s="12" customFormat="1" ht="20.100000000000001" customHeight="1" x14ac:dyDescent="0.25">
      <c r="A140" s="421"/>
      <c r="B140" s="418"/>
      <c r="C140" s="22"/>
      <c r="D140" s="418"/>
      <c r="E140" s="55"/>
      <c r="F140" s="420"/>
      <c r="G140" s="415"/>
      <c r="H140" s="415"/>
      <c r="I140" s="415"/>
      <c r="J140" s="415"/>
      <c r="K140" s="415"/>
      <c r="L140" s="415"/>
      <c r="M140" s="415"/>
      <c r="N140" s="415"/>
      <c r="O140" s="415"/>
      <c r="P140" s="415"/>
      <c r="Q140" s="415"/>
      <c r="R140" s="415"/>
      <c r="S140" s="415"/>
      <c r="T140" s="415"/>
      <c r="U140" s="415"/>
      <c r="V140" s="415"/>
      <c r="W140" s="415"/>
      <c r="X140" s="415"/>
      <c r="Y140"/>
      <c r="Z140" s="415"/>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row>
    <row r="141" spans="1:121" s="12" customFormat="1" ht="20.100000000000001" customHeight="1" x14ac:dyDescent="0.25">
      <c r="A141" s="421"/>
      <c r="B141" s="418"/>
      <c r="C141" s="22"/>
      <c r="D141" s="419"/>
      <c r="E141" s="56"/>
      <c r="F141" s="420"/>
      <c r="G141" s="415"/>
      <c r="H141" s="415"/>
      <c r="I141" s="415"/>
      <c r="J141" s="415"/>
      <c r="K141" s="415"/>
      <c r="L141" s="415"/>
      <c r="M141" s="415"/>
      <c r="N141" s="415"/>
      <c r="O141" s="415"/>
      <c r="P141" s="415"/>
      <c r="Q141" s="415"/>
      <c r="R141" s="415"/>
      <c r="S141" s="415"/>
      <c r="T141" s="415"/>
      <c r="U141" s="415"/>
      <c r="V141" s="415"/>
      <c r="W141" s="415"/>
      <c r="X141" s="415"/>
      <c r="Y141"/>
      <c r="Z141" s="415"/>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row>
    <row r="142" spans="1:121" s="12" customFormat="1" ht="20.100000000000001" customHeight="1" x14ac:dyDescent="0.25">
      <c r="A142" s="421"/>
      <c r="B142" s="418"/>
      <c r="C142" s="22"/>
      <c r="D142" s="418"/>
      <c r="E142" s="55"/>
      <c r="F142" s="420"/>
      <c r="G142" s="415"/>
      <c r="H142" s="415"/>
      <c r="I142" s="415"/>
      <c r="J142" s="415"/>
      <c r="K142" s="415"/>
      <c r="L142" s="415"/>
      <c r="M142" s="415"/>
      <c r="N142" s="415"/>
      <c r="O142" s="415"/>
      <c r="P142" s="415"/>
      <c r="Q142" s="415"/>
      <c r="R142" s="415"/>
      <c r="S142" s="415"/>
      <c r="T142" s="415"/>
      <c r="U142" s="415"/>
      <c r="V142" s="415"/>
      <c r="W142" s="415"/>
      <c r="X142" s="415"/>
      <c r="Y142"/>
      <c r="Z142" s="415"/>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row>
    <row r="143" spans="1:121" s="12" customFormat="1" ht="20.100000000000001" customHeight="1" x14ac:dyDescent="0.25">
      <c r="A143" s="421"/>
      <c r="B143" s="418"/>
      <c r="C143" s="22"/>
      <c r="D143" s="419"/>
      <c r="E143" s="56"/>
      <c r="F143" s="420"/>
      <c r="G143" s="415"/>
      <c r="H143" s="415"/>
      <c r="I143" s="415"/>
      <c r="J143" s="415"/>
      <c r="K143" s="415"/>
      <c r="L143" s="415"/>
      <c r="M143" s="415"/>
      <c r="N143" s="415"/>
      <c r="O143" s="415"/>
      <c r="P143" s="415"/>
      <c r="Q143" s="415"/>
      <c r="R143" s="415"/>
      <c r="S143" s="415"/>
      <c r="T143" s="415"/>
      <c r="U143" s="415"/>
      <c r="V143" s="415"/>
      <c r="W143" s="415"/>
      <c r="X143" s="415"/>
      <c r="Y143"/>
      <c r="Z143" s="415"/>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row>
    <row r="144" spans="1:121" s="12" customFormat="1" ht="20.100000000000001" customHeight="1" x14ac:dyDescent="0.25">
      <c r="A144" s="421"/>
      <c r="B144" s="418"/>
      <c r="C144" s="22"/>
      <c r="D144" s="418"/>
      <c r="E144" s="55"/>
      <c r="F144" s="420"/>
      <c r="G144" s="415"/>
      <c r="H144" s="415"/>
      <c r="I144" s="415"/>
      <c r="J144" s="415"/>
      <c r="K144" s="415"/>
      <c r="L144" s="415"/>
      <c r="M144" s="415"/>
      <c r="N144" s="415"/>
      <c r="O144" s="415"/>
      <c r="P144" s="415"/>
      <c r="Q144" s="415"/>
      <c r="R144" s="415"/>
      <c r="S144" s="415"/>
      <c r="T144" s="415"/>
      <c r="U144" s="415"/>
      <c r="V144" s="415"/>
      <c r="W144" s="415"/>
      <c r="X144" s="415"/>
      <c r="Y144"/>
      <c r="Z144" s="415"/>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row>
    <row r="145" spans="1:121" s="12" customFormat="1" ht="20.100000000000001" customHeight="1" x14ac:dyDescent="0.25">
      <c r="A145" s="421"/>
      <c r="B145" s="418"/>
      <c r="C145" s="22"/>
      <c r="D145" s="419"/>
      <c r="E145" s="56"/>
      <c r="F145" s="420"/>
      <c r="G145" s="415"/>
      <c r="H145" s="415"/>
      <c r="I145" s="415"/>
      <c r="J145" s="415"/>
      <c r="K145" s="415"/>
      <c r="L145" s="415"/>
      <c r="M145" s="415"/>
      <c r="N145" s="415"/>
      <c r="O145" s="415"/>
      <c r="P145" s="415"/>
      <c r="Q145" s="415"/>
      <c r="R145" s="415"/>
      <c r="S145" s="415"/>
      <c r="T145" s="415"/>
      <c r="U145" s="415"/>
      <c r="V145" s="415"/>
      <c r="W145" s="415"/>
      <c r="X145" s="415"/>
      <c r="Y145"/>
      <c r="Z145" s="41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row>
    <row r="146" spans="1:121" s="12" customFormat="1" ht="20.100000000000001" customHeight="1" x14ac:dyDescent="0.25">
      <c r="A146" s="421"/>
      <c r="B146" s="418"/>
      <c r="C146" s="22"/>
      <c r="D146" s="418"/>
      <c r="E146" s="55"/>
      <c r="F146" s="420"/>
      <c r="G146" s="415"/>
      <c r="H146" s="415"/>
      <c r="I146" s="415"/>
      <c r="J146" s="415"/>
      <c r="K146" s="415"/>
      <c r="L146" s="415"/>
      <c r="M146" s="415"/>
      <c r="N146" s="415"/>
      <c r="O146" s="415"/>
      <c r="P146" s="415"/>
      <c r="Q146" s="415"/>
      <c r="R146" s="415"/>
      <c r="S146" s="415"/>
      <c r="T146" s="415"/>
      <c r="U146" s="415"/>
      <c r="V146" s="415"/>
      <c r="W146" s="415"/>
      <c r="X146" s="415"/>
      <c r="Y146"/>
      <c r="Z146" s="415"/>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row>
    <row r="147" spans="1:121" s="12" customFormat="1" ht="20.100000000000001" customHeight="1" x14ac:dyDescent="0.25">
      <c r="A147" s="421"/>
      <c r="B147" s="418"/>
      <c r="C147" s="22"/>
      <c r="D147" s="419"/>
      <c r="E147" s="56"/>
      <c r="F147" s="420"/>
      <c r="G147" s="415"/>
      <c r="H147" s="415"/>
      <c r="I147" s="415"/>
      <c r="J147" s="415"/>
      <c r="K147" s="415"/>
      <c r="L147" s="415"/>
      <c r="M147" s="415"/>
      <c r="N147" s="415"/>
      <c r="O147" s="415"/>
      <c r="P147" s="415"/>
      <c r="Q147" s="415"/>
      <c r="R147" s="415"/>
      <c r="S147" s="415"/>
      <c r="T147" s="415"/>
      <c r="U147" s="415"/>
      <c r="V147" s="415"/>
      <c r="W147" s="415"/>
      <c r="X147" s="415"/>
      <c r="Y147"/>
      <c r="Z147" s="415"/>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row>
    <row r="148" spans="1:121" s="12" customFormat="1" ht="20.100000000000001" customHeight="1" x14ac:dyDescent="0.25">
      <c r="A148" s="421"/>
      <c r="B148" s="418"/>
      <c r="C148" s="22"/>
      <c r="D148" s="418"/>
      <c r="E148" s="55"/>
      <c r="F148" s="420"/>
      <c r="G148" s="415"/>
      <c r="H148" s="415"/>
      <c r="I148" s="415"/>
      <c r="J148" s="415"/>
      <c r="K148" s="415"/>
      <c r="L148" s="415"/>
      <c r="M148" s="415"/>
      <c r="N148" s="415"/>
      <c r="O148" s="415"/>
      <c r="P148" s="415"/>
      <c r="Q148" s="415"/>
      <c r="R148" s="415"/>
      <c r="S148" s="415"/>
      <c r="T148" s="415"/>
      <c r="U148" s="415"/>
      <c r="V148" s="415"/>
      <c r="W148" s="415"/>
      <c r="X148" s="415"/>
      <c r="Y148"/>
      <c r="Z148" s="415"/>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row>
    <row r="149" spans="1:121" s="12" customFormat="1" ht="20.100000000000001" customHeight="1" x14ac:dyDescent="0.25">
      <c r="A149" s="421"/>
      <c r="B149" s="418"/>
      <c r="C149" s="22"/>
      <c r="D149" s="419"/>
      <c r="E149" s="56"/>
      <c r="F149" s="420"/>
      <c r="G149" s="415"/>
      <c r="H149" s="415"/>
      <c r="I149" s="415"/>
      <c r="J149" s="415"/>
      <c r="K149" s="415"/>
      <c r="L149" s="415"/>
      <c r="M149" s="415"/>
      <c r="N149" s="415"/>
      <c r="O149" s="415"/>
      <c r="P149" s="415"/>
      <c r="Q149" s="415"/>
      <c r="R149" s="415"/>
      <c r="S149" s="415"/>
      <c r="T149" s="415"/>
      <c r="U149" s="415"/>
      <c r="V149" s="415"/>
      <c r="W149" s="415"/>
      <c r="X149" s="415"/>
      <c r="Y149"/>
      <c r="Z149" s="415"/>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row>
    <row r="150" spans="1:121" s="12" customFormat="1" ht="20.100000000000001" customHeight="1" x14ac:dyDescent="0.25">
      <c r="A150" s="421"/>
      <c r="B150" s="418"/>
      <c r="C150" s="22"/>
      <c r="D150" s="418"/>
      <c r="E150" s="55"/>
      <c r="F150" s="420"/>
      <c r="G150" s="415"/>
      <c r="H150" s="415"/>
      <c r="I150" s="415"/>
      <c r="J150" s="415"/>
      <c r="K150" s="415"/>
      <c r="L150" s="415"/>
      <c r="M150" s="415"/>
      <c r="N150" s="415"/>
      <c r="O150" s="415"/>
      <c r="P150" s="415"/>
      <c r="Q150" s="415"/>
      <c r="R150" s="415"/>
      <c r="S150" s="415"/>
      <c r="T150" s="415"/>
      <c r="U150" s="415"/>
      <c r="V150" s="415"/>
      <c r="W150" s="415"/>
      <c r="X150" s="415"/>
      <c r="Y150"/>
      <c r="Z150" s="415"/>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row>
    <row r="151" spans="1:121" s="12" customFormat="1" ht="20.100000000000001" customHeight="1" x14ac:dyDescent="0.25">
      <c r="A151" s="421"/>
      <c r="B151" s="418"/>
      <c r="C151" s="22"/>
      <c r="D151" s="419"/>
      <c r="E151" s="56"/>
      <c r="F151" s="420"/>
      <c r="G151" s="415"/>
      <c r="H151" s="415"/>
      <c r="I151" s="415"/>
      <c r="J151" s="415"/>
      <c r="K151" s="415"/>
      <c r="L151" s="415"/>
      <c r="M151" s="415"/>
      <c r="N151" s="415"/>
      <c r="O151" s="415"/>
      <c r="P151" s="415"/>
      <c r="Q151" s="415"/>
      <c r="R151" s="415"/>
      <c r="S151" s="415"/>
      <c r="T151" s="415"/>
      <c r="U151" s="415"/>
      <c r="V151" s="415"/>
      <c r="W151" s="415"/>
      <c r="X151" s="415"/>
      <c r="Y151"/>
      <c r="Z151" s="415"/>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row>
    <row r="152" spans="1:121" s="12" customFormat="1" ht="20.100000000000001" customHeight="1" x14ac:dyDescent="0.25">
      <c r="A152" s="421"/>
      <c r="B152" s="418"/>
      <c r="C152" s="22"/>
      <c r="D152" s="418"/>
      <c r="E152" s="55"/>
      <c r="F152" s="420"/>
      <c r="G152" s="415"/>
      <c r="H152" s="415"/>
      <c r="I152" s="415"/>
      <c r="J152" s="415"/>
      <c r="K152" s="415"/>
      <c r="L152" s="415"/>
      <c r="M152" s="415"/>
      <c r="N152" s="415"/>
      <c r="O152" s="415"/>
      <c r="P152" s="415"/>
      <c r="Q152" s="415"/>
      <c r="R152" s="415"/>
      <c r="S152" s="415"/>
      <c r="T152" s="415"/>
      <c r="U152" s="415"/>
      <c r="V152" s="415"/>
      <c r="W152" s="415"/>
      <c r="X152" s="415"/>
      <c r="Y152"/>
      <c r="Z152" s="415"/>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row>
    <row r="153" spans="1:121" s="12" customFormat="1" ht="20.100000000000001" customHeight="1" x14ac:dyDescent="0.25">
      <c r="A153" s="421"/>
      <c r="B153" s="418"/>
      <c r="C153" s="22"/>
      <c r="D153" s="419"/>
      <c r="E153" s="56"/>
      <c r="F153" s="420"/>
      <c r="G153" s="415"/>
      <c r="H153" s="415"/>
      <c r="I153" s="415"/>
      <c r="J153" s="415"/>
      <c r="K153" s="415"/>
      <c r="L153" s="415"/>
      <c r="M153" s="415"/>
      <c r="N153" s="415"/>
      <c r="O153" s="415"/>
      <c r="P153" s="415"/>
      <c r="Q153" s="415"/>
      <c r="R153" s="415"/>
      <c r="S153" s="415"/>
      <c r="T153" s="415"/>
      <c r="U153" s="415"/>
      <c r="V153" s="415"/>
      <c r="W153" s="415"/>
      <c r="X153" s="415"/>
      <c r="Y153"/>
      <c r="Z153" s="415"/>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row>
    <row r="154" spans="1:121" s="12" customFormat="1" ht="20.100000000000001" customHeight="1" x14ac:dyDescent="0.25">
      <c r="A154" s="421"/>
      <c r="B154" s="418"/>
      <c r="C154" s="22"/>
      <c r="D154" s="418"/>
      <c r="E154" s="55"/>
      <c r="F154" s="420"/>
      <c r="G154" s="415"/>
      <c r="H154" s="415"/>
      <c r="I154" s="415"/>
      <c r="J154" s="415"/>
      <c r="K154" s="415"/>
      <c r="L154" s="415"/>
      <c r="M154" s="415"/>
      <c r="N154" s="415"/>
      <c r="O154" s="415"/>
      <c r="P154" s="415"/>
      <c r="Q154" s="415"/>
      <c r="R154" s="415"/>
      <c r="S154" s="415"/>
      <c r="T154" s="415"/>
      <c r="U154" s="415"/>
      <c r="V154" s="415"/>
      <c r="W154" s="415"/>
      <c r="X154" s="415"/>
      <c r="Y154"/>
      <c r="Z154" s="415"/>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row>
    <row r="155" spans="1:121" s="12" customFormat="1" ht="20.100000000000001" customHeight="1" x14ac:dyDescent="0.25">
      <c r="A155" s="421"/>
      <c r="B155" s="418"/>
      <c r="C155" s="22"/>
      <c r="D155" s="419"/>
      <c r="E155" s="56"/>
      <c r="F155" s="420"/>
      <c r="G155" s="415"/>
      <c r="H155" s="415"/>
      <c r="I155" s="415"/>
      <c r="J155" s="415"/>
      <c r="K155" s="415"/>
      <c r="L155" s="415"/>
      <c r="M155" s="415"/>
      <c r="N155" s="415"/>
      <c r="O155" s="415"/>
      <c r="P155" s="415"/>
      <c r="Q155" s="415"/>
      <c r="R155" s="415"/>
      <c r="S155" s="415"/>
      <c r="T155" s="415"/>
      <c r="U155" s="415"/>
      <c r="V155" s="415"/>
      <c r="W155" s="415"/>
      <c r="X155" s="415"/>
      <c r="Y155"/>
      <c r="Z155" s="41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row>
    <row r="156" spans="1:121" s="12" customFormat="1" ht="20.100000000000001" customHeight="1" x14ac:dyDescent="0.25">
      <c r="A156" s="421"/>
      <c r="B156" s="418"/>
      <c r="C156" s="22"/>
      <c r="D156" s="418"/>
      <c r="E156" s="55"/>
      <c r="F156" s="420"/>
      <c r="G156" s="415"/>
      <c r="H156" s="415"/>
      <c r="I156" s="415"/>
      <c r="J156" s="415"/>
      <c r="K156" s="415"/>
      <c r="L156" s="415"/>
      <c r="M156" s="415"/>
      <c r="N156" s="415"/>
      <c r="O156" s="415"/>
      <c r="P156" s="415"/>
      <c r="Q156" s="415"/>
      <c r="R156" s="415"/>
      <c r="S156" s="415"/>
      <c r="T156" s="415"/>
      <c r="U156" s="415"/>
      <c r="V156" s="415"/>
      <c r="W156" s="415"/>
      <c r="X156" s="415"/>
      <c r="Y156"/>
      <c r="Z156" s="415"/>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row>
    <row r="157" spans="1:121" s="12" customFormat="1" ht="20.100000000000001" customHeight="1" x14ac:dyDescent="0.25">
      <c r="A157" s="421"/>
      <c r="B157" s="418"/>
      <c r="C157" s="22"/>
      <c r="D157" s="419"/>
      <c r="E157" s="56"/>
      <c r="F157" s="420"/>
      <c r="G157" s="415"/>
      <c r="H157" s="415"/>
      <c r="I157" s="415"/>
      <c r="J157" s="415"/>
      <c r="K157" s="415"/>
      <c r="L157" s="415"/>
      <c r="M157" s="415"/>
      <c r="N157" s="415"/>
      <c r="O157" s="415"/>
      <c r="P157" s="415"/>
      <c r="Q157" s="415"/>
      <c r="R157" s="415"/>
      <c r="S157" s="415"/>
      <c r="T157" s="415"/>
      <c r="U157" s="415"/>
      <c r="V157" s="415"/>
      <c r="W157" s="415"/>
      <c r="X157" s="415"/>
      <c r="Y157"/>
      <c r="Z157" s="415"/>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row>
    <row r="158" spans="1:121" s="12" customFormat="1" ht="20.100000000000001" customHeight="1" x14ac:dyDescent="0.25">
      <c r="A158" s="421"/>
      <c r="B158" s="418"/>
      <c r="C158" s="22"/>
      <c r="D158" s="418"/>
      <c r="E158" s="55"/>
      <c r="F158" s="420"/>
      <c r="G158" s="415"/>
      <c r="H158" s="415"/>
      <c r="I158" s="415"/>
      <c r="J158" s="415"/>
      <c r="K158" s="415"/>
      <c r="L158" s="415"/>
      <c r="M158" s="415"/>
      <c r="N158" s="415"/>
      <c r="O158" s="415"/>
      <c r="P158" s="415"/>
      <c r="Q158" s="415"/>
      <c r="R158" s="415"/>
      <c r="S158" s="415"/>
      <c r="T158" s="415"/>
      <c r="U158" s="415"/>
      <c r="V158" s="415"/>
      <c r="W158" s="415"/>
      <c r="X158" s="415"/>
      <c r="Y158"/>
      <c r="Z158" s="415"/>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row>
    <row r="159" spans="1:121" s="12" customFormat="1" ht="20.100000000000001" customHeight="1" x14ac:dyDescent="0.25">
      <c r="A159" s="421"/>
      <c r="B159" s="418"/>
      <c r="C159" s="22"/>
      <c r="D159" s="419"/>
      <c r="E159" s="56"/>
      <c r="F159" s="420"/>
      <c r="G159" s="415"/>
      <c r="H159" s="415"/>
      <c r="I159" s="415"/>
      <c r="J159" s="415"/>
      <c r="K159" s="415"/>
      <c r="L159" s="415"/>
      <c r="M159" s="415"/>
      <c r="N159" s="415"/>
      <c r="O159" s="415"/>
      <c r="P159" s="415"/>
      <c r="Q159" s="415"/>
      <c r="R159" s="415"/>
      <c r="S159" s="415"/>
      <c r="T159" s="415"/>
      <c r="U159" s="415"/>
      <c r="V159" s="415"/>
      <c r="W159" s="415"/>
      <c r="X159" s="415"/>
      <c r="Y159"/>
      <c r="Z159" s="415"/>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row>
    <row r="160" spans="1:121" s="12" customFormat="1" ht="20.100000000000001" customHeight="1" x14ac:dyDescent="0.25">
      <c r="A160" s="421"/>
      <c r="B160" s="418"/>
      <c r="C160" s="22"/>
      <c r="D160" s="418"/>
      <c r="E160" s="55"/>
      <c r="F160" s="420"/>
      <c r="G160" s="415"/>
      <c r="H160" s="415"/>
      <c r="I160" s="415"/>
      <c r="J160" s="415"/>
      <c r="K160" s="415"/>
      <c r="L160" s="415"/>
      <c r="M160" s="415"/>
      <c r="N160" s="415"/>
      <c r="O160" s="415"/>
      <c r="P160" s="415"/>
      <c r="Q160" s="415"/>
      <c r="R160" s="415"/>
      <c r="S160" s="415"/>
      <c r="T160" s="415"/>
      <c r="U160" s="415"/>
      <c r="V160" s="415"/>
      <c r="W160" s="415"/>
      <c r="X160" s="415"/>
      <c r="Y160"/>
      <c r="Z160" s="415"/>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row>
    <row r="161" spans="1:121" s="12" customFormat="1" ht="20.100000000000001" customHeight="1" x14ac:dyDescent="0.25">
      <c r="A161" s="421"/>
      <c r="B161" s="418"/>
      <c r="C161" s="22"/>
      <c r="D161" s="419"/>
      <c r="E161" s="56"/>
      <c r="F161" s="420"/>
      <c r="G161" s="415"/>
      <c r="H161" s="415"/>
      <c r="I161" s="415"/>
      <c r="J161" s="415"/>
      <c r="K161" s="415"/>
      <c r="L161" s="415"/>
      <c r="M161" s="415"/>
      <c r="N161" s="415"/>
      <c r="O161" s="415"/>
      <c r="P161" s="415"/>
      <c r="Q161" s="415"/>
      <c r="R161" s="415"/>
      <c r="S161" s="415"/>
      <c r="T161" s="415"/>
      <c r="U161" s="415"/>
      <c r="V161" s="415"/>
      <c r="W161" s="415"/>
      <c r="X161" s="415"/>
      <c r="Y161"/>
      <c r="Z161" s="415"/>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row>
    <row r="162" spans="1:121" s="12" customFormat="1" ht="20.100000000000001" customHeight="1" x14ac:dyDescent="0.25">
      <c r="A162" s="421"/>
      <c r="B162" s="418"/>
      <c r="C162" s="22"/>
      <c r="D162" s="418"/>
      <c r="E162" s="55"/>
      <c r="F162" s="420"/>
      <c r="G162" s="415"/>
      <c r="H162" s="415"/>
      <c r="I162" s="415"/>
      <c r="J162" s="415"/>
      <c r="K162" s="415"/>
      <c r="L162" s="415"/>
      <c r="M162" s="415"/>
      <c r="N162" s="415"/>
      <c r="O162" s="415"/>
      <c r="P162" s="415"/>
      <c r="Q162" s="415"/>
      <c r="R162" s="415"/>
      <c r="S162" s="415"/>
      <c r="T162" s="415"/>
      <c r="U162" s="415"/>
      <c r="V162" s="415"/>
      <c r="W162" s="415"/>
      <c r="X162" s="415"/>
      <c r="Y162"/>
      <c r="Z162" s="415"/>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row>
    <row r="163" spans="1:121" s="12" customFormat="1" ht="20.100000000000001" customHeight="1" x14ac:dyDescent="0.25">
      <c r="A163" s="421"/>
      <c r="B163" s="418"/>
      <c r="C163" s="22"/>
      <c r="D163" s="419"/>
      <c r="E163" s="56"/>
      <c r="F163" s="420"/>
      <c r="G163" s="415"/>
      <c r="H163" s="415"/>
      <c r="I163" s="415"/>
      <c r="J163" s="415"/>
      <c r="K163" s="415"/>
      <c r="L163" s="415"/>
      <c r="M163" s="415"/>
      <c r="N163" s="415"/>
      <c r="O163" s="415"/>
      <c r="P163" s="415"/>
      <c r="Q163" s="415"/>
      <c r="R163" s="415"/>
      <c r="S163" s="415"/>
      <c r="T163" s="415"/>
      <c r="U163" s="415"/>
      <c r="V163" s="415"/>
      <c r="W163" s="415"/>
      <c r="X163" s="415"/>
      <c r="Y163"/>
      <c r="Z163" s="415"/>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row>
    <row r="164" spans="1:121" s="12" customFormat="1" ht="20.100000000000001" customHeight="1" x14ac:dyDescent="0.25">
      <c r="A164" s="421"/>
      <c r="B164" s="418"/>
      <c r="C164" s="22"/>
      <c r="D164" s="418"/>
      <c r="E164" s="55"/>
      <c r="F164" s="420"/>
      <c r="G164" s="415"/>
      <c r="H164" s="415"/>
      <c r="I164" s="415"/>
      <c r="J164" s="415"/>
      <c r="K164" s="415"/>
      <c r="L164" s="415"/>
      <c r="M164" s="415"/>
      <c r="N164" s="415"/>
      <c r="O164" s="415"/>
      <c r="P164" s="415"/>
      <c r="Q164" s="415"/>
      <c r="R164" s="415"/>
      <c r="S164" s="415"/>
      <c r="T164" s="415"/>
      <c r="U164" s="415"/>
      <c r="V164" s="415"/>
      <c r="W164" s="415"/>
      <c r="X164" s="415"/>
      <c r="Y164"/>
      <c r="Z164" s="415"/>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row>
    <row r="165" spans="1:121" s="12" customFormat="1" ht="20.100000000000001" customHeight="1" x14ac:dyDescent="0.25">
      <c r="A165" s="421"/>
      <c r="B165" s="418"/>
      <c r="C165" s="22"/>
      <c r="D165" s="419"/>
      <c r="E165" s="56"/>
      <c r="F165" s="420"/>
      <c r="G165" s="415"/>
      <c r="H165" s="415"/>
      <c r="I165" s="415"/>
      <c r="J165" s="415"/>
      <c r="K165" s="415"/>
      <c r="L165" s="415"/>
      <c r="M165" s="415"/>
      <c r="N165" s="415"/>
      <c r="O165" s="415"/>
      <c r="P165" s="415"/>
      <c r="Q165" s="415"/>
      <c r="R165" s="415"/>
      <c r="S165" s="415"/>
      <c r="T165" s="415"/>
      <c r="U165" s="415"/>
      <c r="V165" s="415"/>
      <c r="W165" s="415"/>
      <c r="X165" s="415"/>
      <c r="Y165"/>
      <c r="Z165" s="41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row>
    <row r="166" spans="1:121" s="12" customFormat="1" ht="20.100000000000001" customHeight="1" x14ac:dyDescent="0.25">
      <c r="A166" s="421"/>
      <c r="B166" s="418"/>
      <c r="C166" s="22"/>
      <c r="D166" s="418"/>
      <c r="E166" s="55"/>
      <c r="F166" s="420"/>
      <c r="G166" s="415"/>
      <c r="H166" s="415"/>
      <c r="I166" s="415"/>
      <c r="J166" s="415"/>
      <c r="K166" s="415"/>
      <c r="L166" s="415"/>
      <c r="M166" s="415"/>
      <c r="N166" s="415"/>
      <c r="O166" s="415"/>
      <c r="P166" s="415"/>
      <c r="Q166" s="415"/>
      <c r="R166" s="415"/>
      <c r="S166" s="415"/>
      <c r="T166" s="415"/>
      <c r="U166" s="415"/>
      <c r="V166" s="415"/>
      <c r="W166" s="415"/>
      <c r="X166" s="415"/>
      <c r="Y166"/>
      <c r="Z166" s="415"/>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row>
    <row r="167" spans="1:121" s="12" customFormat="1" ht="20.100000000000001" customHeight="1" x14ac:dyDescent="0.25">
      <c r="A167" s="421"/>
      <c r="B167" s="418"/>
      <c r="C167" s="22"/>
      <c r="D167" s="419"/>
      <c r="E167" s="56"/>
      <c r="F167" s="420"/>
      <c r="G167" s="415"/>
      <c r="H167" s="415"/>
      <c r="I167" s="415"/>
      <c r="J167" s="415"/>
      <c r="K167" s="415"/>
      <c r="L167" s="415"/>
      <c r="M167" s="415"/>
      <c r="N167" s="415"/>
      <c r="O167" s="415"/>
      <c r="P167" s="415"/>
      <c r="Q167" s="415"/>
      <c r="R167" s="415"/>
      <c r="S167" s="415"/>
      <c r="T167" s="415"/>
      <c r="U167" s="415"/>
      <c r="V167" s="415"/>
      <c r="W167" s="415"/>
      <c r="X167" s="415"/>
      <c r="Y167"/>
      <c r="Z167" s="415"/>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row>
    <row r="168" spans="1:121" s="12" customFormat="1" ht="20.100000000000001" customHeight="1" x14ac:dyDescent="0.25">
      <c r="A168" s="421"/>
      <c r="B168" s="418"/>
      <c r="C168" s="22"/>
      <c r="D168" s="418"/>
      <c r="E168" s="55"/>
      <c r="F168" s="420"/>
      <c r="G168" s="415"/>
      <c r="H168" s="415"/>
      <c r="I168" s="415"/>
      <c r="J168" s="415"/>
      <c r="K168" s="415"/>
      <c r="L168" s="415"/>
      <c r="M168" s="415"/>
      <c r="N168" s="415"/>
      <c r="O168" s="415"/>
      <c r="P168" s="415"/>
      <c r="Q168" s="415"/>
      <c r="R168" s="415"/>
      <c r="S168" s="415"/>
      <c r="T168" s="415"/>
      <c r="U168" s="415"/>
      <c r="V168" s="415"/>
      <c r="W168" s="415"/>
      <c r="X168" s="415"/>
      <c r="Y168"/>
      <c r="Z168" s="415"/>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row>
    <row r="169" spans="1:121" s="12" customFormat="1" ht="20.100000000000001" customHeight="1" x14ac:dyDescent="0.25">
      <c r="A169" s="421"/>
      <c r="B169" s="418"/>
      <c r="C169" s="22"/>
      <c r="D169" s="419"/>
      <c r="E169" s="56"/>
      <c r="F169" s="420"/>
      <c r="G169" s="415"/>
      <c r="H169" s="415"/>
      <c r="I169" s="415"/>
      <c r="J169" s="415"/>
      <c r="K169" s="415"/>
      <c r="L169" s="415"/>
      <c r="M169" s="415"/>
      <c r="N169" s="415"/>
      <c r="O169" s="415"/>
      <c r="P169" s="415"/>
      <c r="Q169" s="415"/>
      <c r="R169" s="415"/>
      <c r="S169" s="415"/>
      <c r="T169" s="415"/>
      <c r="U169" s="415"/>
      <c r="V169" s="415"/>
      <c r="W169" s="415"/>
      <c r="X169" s="415"/>
      <c r="Y169"/>
      <c r="Z169" s="415"/>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row>
    <row r="170" spans="1:121" s="12" customFormat="1" ht="20.100000000000001" customHeight="1" x14ac:dyDescent="0.25">
      <c r="A170" s="421"/>
      <c r="B170" s="418"/>
      <c r="C170" s="22"/>
      <c r="D170" s="418"/>
      <c r="E170" s="55"/>
      <c r="F170" s="420"/>
      <c r="G170" s="415"/>
      <c r="H170" s="415"/>
      <c r="I170" s="415"/>
      <c r="J170" s="415"/>
      <c r="K170" s="415"/>
      <c r="L170" s="415"/>
      <c r="M170" s="415"/>
      <c r="N170" s="415"/>
      <c r="O170" s="415"/>
      <c r="P170" s="415"/>
      <c r="Q170" s="415"/>
      <c r="R170" s="415"/>
      <c r="S170" s="415"/>
      <c r="T170" s="415"/>
      <c r="U170" s="415"/>
      <c r="V170" s="415"/>
      <c r="W170" s="415"/>
      <c r="X170" s="415"/>
      <c r="Y170"/>
      <c r="Z170" s="415"/>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row>
    <row r="171" spans="1:121" s="12" customFormat="1" ht="20.100000000000001" customHeight="1" x14ac:dyDescent="0.25">
      <c r="A171" s="421"/>
      <c r="B171" s="418"/>
      <c r="C171" s="22"/>
      <c r="D171" s="419"/>
      <c r="E171" s="56"/>
      <c r="F171" s="420"/>
      <c r="G171" s="415"/>
      <c r="H171" s="415"/>
      <c r="I171" s="415"/>
      <c r="J171" s="415"/>
      <c r="K171" s="415"/>
      <c r="L171" s="415"/>
      <c r="M171" s="415"/>
      <c r="N171" s="415"/>
      <c r="O171" s="415"/>
      <c r="P171" s="415"/>
      <c r="Q171" s="415"/>
      <c r="R171" s="415"/>
      <c r="S171" s="415"/>
      <c r="T171" s="415"/>
      <c r="U171" s="415"/>
      <c r="V171" s="415"/>
      <c r="W171" s="415"/>
      <c r="X171" s="415"/>
      <c r="Y171"/>
      <c r="Z171" s="415"/>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row>
    <row r="172" spans="1:121" s="12" customFormat="1" ht="20.100000000000001" customHeight="1" x14ac:dyDescent="0.25">
      <c r="A172" s="421"/>
      <c r="B172" s="418"/>
      <c r="C172" s="22"/>
      <c r="D172" s="418"/>
      <c r="E172" s="55"/>
      <c r="F172" s="420"/>
      <c r="G172" s="415"/>
      <c r="H172" s="415"/>
      <c r="I172" s="415"/>
      <c r="J172" s="415"/>
      <c r="K172" s="415"/>
      <c r="L172" s="415"/>
      <c r="M172" s="415"/>
      <c r="N172" s="415"/>
      <c r="O172" s="415"/>
      <c r="P172" s="415"/>
      <c r="Q172" s="415"/>
      <c r="R172" s="415"/>
      <c r="S172" s="415"/>
      <c r="T172" s="415"/>
      <c r="U172" s="415"/>
      <c r="V172" s="415"/>
      <c r="W172" s="415"/>
      <c r="X172" s="415"/>
      <c r="Y172"/>
      <c r="Z172" s="415"/>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row>
    <row r="173" spans="1:121" s="12" customFormat="1" ht="20.100000000000001" customHeight="1" x14ac:dyDescent="0.25">
      <c r="A173" s="421"/>
      <c r="B173" s="418"/>
      <c r="C173" s="22"/>
      <c r="D173" s="419"/>
      <c r="E173" s="56"/>
      <c r="F173" s="420"/>
      <c r="G173" s="415"/>
      <c r="H173" s="415"/>
      <c r="I173" s="415"/>
      <c r="J173" s="415"/>
      <c r="K173" s="415"/>
      <c r="L173" s="415"/>
      <c r="M173" s="415"/>
      <c r="N173" s="415"/>
      <c r="O173" s="415"/>
      <c r="P173" s="415"/>
      <c r="Q173" s="415"/>
      <c r="R173" s="415"/>
      <c r="S173" s="415"/>
      <c r="T173" s="415"/>
      <c r="U173" s="415"/>
      <c r="V173" s="415"/>
      <c r="W173" s="415"/>
      <c r="X173" s="415"/>
      <c r="Y173"/>
      <c r="Z173" s="415"/>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row>
    <row r="174" spans="1:121" s="12" customFormat="1" ht="20.100000000000001" customHeight="1" x14ac:dyDescent="0.25">
      <c r="A174" s="421"/>
      <c r="B174" s="418"/>
      <c r="C174" s="22"/>
      <c r="D174" s="418"/>
      <c r="E174" s="55"/>
      <c r="F174" s="420"/>
      <c r="G174" s="415"/>
      <c r="H174" s="415"/>
      <c r="I174" s="415"/>
      <c r="J174" s="415"/>
      <c r="K174" s="415"/>
      <c r="L174" s="415"/>
      <c r="M174" s="415"/>
      <c r="N174" s="415"/>
      <c r="O174" s="415"/>
      <c r="P174" s="415"/>
      <c r="Q174" s="415"/>
      <c r="R174" s="415"/>
      <c r="S174" s="415"/>
      <c r="T174" s="415"/>
      <c r="U174" s="415"/>
      <c r="V174" s="415"/>
      <c r="W174" s="415"/>
      <c r="X174" s="415"/>
      <c r="Y174"/>
      <c r="Z174" s="415"/>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row>
    <row r="175" spans="1:121" s="12" customFormat="1" ht="20.100000000000001" customHeight="1" x14ac:dyDescent="0.25">
      <c r="A175" s="421"/>
      <c r="B175" s="418"/>
      <c r="C175" s="22"/>
      <c r="D175" s="419"/>
      <c r="E175" s="56"/>
      <c r="F175" s="420"/>
      <c r="G175" s="415"/>
      <c r="H175" s="415"/>
      <c r="I175" s="415"/>
      <c r="J175" s="415"/>
      <c r="K175" s="415"/>
      <c r="L175" s="415"/>
      <c r="M175" s="415"/>
      <c r="N175" s="415"/>
      <c r="O175" s="415"/>
      <c r="P175" s="415"/>
      <c r="Q175" s="415"/>
      <c r="R175" s="415"/>
      <c r="S175" s="415"/>
      <c r="T175" s="415"/>
      <c r="U175" s="415"/>
      <c r="V175" s="415"/>
      <c r="W175" s="415"/>
      <c r="X175" s="415"/>
      <c r="Y175"/>
      <c r="Z175" s="41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row>
    <row r="176" spans="1:121" s="12" customFormat="1" ht="20.100000000000001" customHeight="1" x14ac:dyDescent="0.25">
      <c r="A176" s="421"/>
      <c r="B176" s="418"/>
      <c r="C176" s="22"/>
      <c r="D176" s="418"/>
      <c r="E176" s="55"/>
      <c r="F176" s="420"/>
      <c r="G176" s="415"/>
      <c r="H176" s="415"/>
      <c r="I176" s="415"/>
      <c r="J176" s="415"/>
      <c r="K176" s="415"/>
      <c r="L176" s="415"/>
      <c r="M176" s="415"/>
      <c r="N176" s="415"/>
      <c r="O176" s="415"/>
      <c r="P176" s="415"/>
      <c r="Q176" s="415"/>
      <c r="R176" s="415"/>
      <c r="S176" s="415"/>
      <c r="T176" s="415"/>
      <c r="U176" s="415"/>
      <c r="V176" s="415"/>
      <c r="W176" s="415"/>
      <c r="X176" s="415"/>
      <c r="Y176"/>
      <c r="Z176" s="415"/>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row>
    <row r="177" spans="1:121" s="12" customFormat="1" ht="20.100000000000001" customHeight="1" x14ac:dyDescent="0.25">
      <c r="A177" s="421"/>
      <c r="B177" s="418"/>
      <c r="C177" s="22"/>
      <c r="D177" s="419"/>
      <c r="E177" s="56"/>
      <c r="F177" s="420"/>
      <c r="G177" s="415"/>
      <c r="H177" s="415"/>
      <c r="I177" s="415"/>
      <c r="J177" s="415"/>
      <c r="K177" s="415"/>
      <c r="L177" s="415"/>
      <c r="M177" s="415"/>
      <c r="N177" s="415"/>
      <c r="O177" s="415"/>
      <c r="P177" s="415"/>
      <c r="Q177" s="415"/>
      <c r="R177" s="415"/>
      <c r="S177" s="415"/>
      <c r="T177" s="415"/>
      <c r="U177" s="415"/>
      <c r="V177" s="415"/>
      <c r="W177" s="415"/>
      <c r="X177" s="415"/>
      <c r="Y177"/>
      <c r="Z177" s="415"/>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row>
    <row r="178" spans="1:121" s="12" customFormat="1" ht="20.100000000000001" customHeight="1" x14ac:dyDescent="0.25">
      <c r="A178" s="421"/>
      <c r="B178" s="418"/>
      <c r="C178" s="22"/>
      <c r="D178" s="418"/>
      <c r="E178" s="55"/>
      <c r="F178" s="420"/>
      <c r="G178" s="415"/>
      <c r="H178" s="415"/>
      <c r="I178" s="415"/>
      <c r="J178" s="415"/>
      <c r="K178" s="415"/>
      <c r="L178" s="415"/>
      <c r="M178" s="415"/>
      <c r="N178" s="415"/>
      <c r="O178" s="415"/>
      <c r="P178" s="415"/>
      <c r="Q178" s="415"/>
      <c r="R178" s="415"/>
      <c r="S178" s="415"/>
      <c r="T178" s="415"/>
      <c r="U178" s="415"/>
      <c r="V178" s="415"/>
      <c r="W178" s="415"/>
      <c r="X178" s="415"/>
      <c r="Y178"/>
      <c r="Z178" s="415"/>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row>
    <row r="179" spans="1:121" s="12" customFormat="1" ht="20.100000000000001" customHeight="1" x14ac:dyDescent="0.25">
      <c r="A179" s="421"/>
      <c r="B179" s="418"/>
      <c r="C179" s="22"/>
      <c r="D179" s="419"/>
      <c r="E179" s="56"/>
      <c r="F179" s="420"/>
      <c r="G179" s="415"/>
      <c r="H179" s="415"/>
      <c r="I179" s="415"/>
      <c r="J179" s="415"/>
      <c r="K179" s="415"/>
      <c r="L179" s="415"/>
      <c r="M179" s="415"/>
      <c r="N179" s="415"/>
      <c r="O179" s="415"/>
      <c r="P179" s="415"/>
      <c r="Q179" s="415"/>
      <c r="R179" s="415"/>
      <c r="S179" s="415"/>
      <c r="T179" s="415"/>
      <c r="U179" s="415"/>
      <c r="V179" s="415"/>
      <c r="W179" s="415"/>
      <c r="X179" s="415"/>
      <c r="Y179"/>
      <c r="Z179" s="415"/>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row>
    <row r="180" spans="1:121" s="12" customFormat="1" ht="20.100000000000001" customHeight="1" x14ac:dyDescent="0.25">
      <c r="A180" s="421"/>
      <c r="B180" s="418"/>
      <c r="C180" s="22"/>
      <c r="D180" s="418"/>
      <c r="E180" s="55"/>
      <c r="F180" s="420"/>
      <c r="G180" s="415"/>
      <c r="H180" s="415"/>
      <c r="I180" s="415"/>
      <c r="J180" s="415"/>
      <c r="K180" s="415"/>
      <c r="L180" s="415"/>
      <c r="M180" s="415"/>
      <c r="N180" s="415"/>
      <c r="O180" s="415"/>
      <c r="P180" s="415"/>
      <c r="Q180" s="415"/>
      <c r="R180" s="415"/>
      <c r="S180" s="415"/>
      <c r="T180" s="415"/>
      <c r="U180" s="415"/>
      <c r="V180" s="415"/>
      <c r="W180" s="415"/>
      <c r="X180" s="415"/>
      <c r="Y180"/>
      <c r="Z180" s="415"/>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row>
    <row r="181" spans="1:121" s="12" customFormat="1" ht="20.100000000000001" customHeight="1" x14ac:dyDescent="0.25">
      <c r="A181" s="421"/>
      <c r="B181" s="418"/>
      <c r="C181" s="22"/>
      <c r="D181" s="419"/>
      <c r="E181" s="56"/>
      <c r="F181" s="420"/>
      <c r="G181" s="415"/>
      <c r="H181" s="415"/>
      <c r="I181" s="415"/>
      <c r="J181" s="415"/>
      <c r="K181" s="415"/>
      <c r="L181" s="415"/>
      <c r="M181" s="415"/>
      <c r="N181" s="415"/>
      <c r="O181" s="415"/>
      <c r="P181" s="415"/>
      <c r="Q181" s="415"/>
      <c r="R181" s="415"/>
      <c r="S181" s="415"/>
      <c r="T181" s="415"/>
      <c r="U181" s="415"/>
      <c r="V181" s="415"/>
      <c r="W181" s="415"/>
      <c r="X181" s="415"/>
      <c r="Y181"/>
      <c r="Z181" s="415"/>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row>
    <row r="182" spans="1:121" s="12" customFormat="1" ht="20.100000000000001" customHeight="1" x14ac:dyDescent="0.25">
      <c r="A182" s="421"/>
      <c r="B182" s="418"/>
      <c r="C182" s="22"/>
      <c r="D182" s="418"/>
      <c r="E182" s="55"/>
      <c r="F182" s="420"/>
      <c r="G182" s="415"/>
      <c r="H182" s="415"/>
      <c r="I182" s="415"/>
      <c r="J182" s="415"/>
      <c r="K182" s="415"/>
      <c r="L182" s="415"/>
      <c r="M182" s="415"/>
      <c r="N182" s="415"/>
      <c r="O182" s="415"/>
      <c r="P182" s="415"/>
      <c r="Q182" s="415"/>
      <c r="R182" s="415"/>
      <c r="S182" s="415"/>
      <c r="T182" s="415"/>
      <c r="U182" s="415"/>
      <c r="V182" s="415"/>
      <c r="W182" s="415"/>
      <c r="X182" s="415"/>
      <c r="Y182"/>
      <c r="Z182" s="415"/>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row>
    <row r="183" spans="1:121" s="12" customFormat="1" ht="20.100000000000001" customHeight="1" x14ac:dyDescent="0.25">
      <c r="A183" s="421"/>
      <c r="B183" s="418"/>
      <c r="C183" s="22"/>
      <c r="D183" s="419"/>
      <c r="E183" s="56"/>
      <c r="F183" s="420"/>
      <c r="G183" s="415"/>
      <c r="H183" s="415"/>
      <c r="I183" s="415"/>
      <c r="J183" s="415"/>
      <c r="K183" s="415"/>
      <c r="L183" s="415"/>
      <c r="M183" s="415"/>
      <c r="N183" s="415"/>
      <c r="O183" s="415"/>
      <c r="P183" s="415"/>
      <c r="Q183" s="415"/>
      <c r="R183" s="415"/>
      <c r="S183" s="415"/>
      <c r="T183" s="415"/>
      <c r="U183" s="415"/>
      <c r="V183" s="415"/>
      <c r="W183" s="415"/>
      <c r="X183" s="415"/>
      <c r="Y183"/>
      <c r="Z183" s="415"/>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row>
    <row r="184" spans="1:121" s="12" customFormat="1" ht="20.100000000000001" customHeight="1" x14ac:dyDescent="0.25">
      <c r="A184" s="421"/>
      <c r="B184" s="418"/>
      <c r="C184" s="22"/>
      <c r="D184" s="418"/>
      <c r="E184" s="55"/>
      <c r="F184" s="420"/>
      <c r="G184" s="415"/>
      <c r="H184" s="415"/>
      <c r="I184" s="415"/>
      <c r="J184" s="415"/>
      <c r="K184" s="415"/>
      <c r="L184" s="415"/>
      <c r="M184" s="415"/>
      <c r="N184" s="415"/>
      <c r="O184" s="415"/>
      <c r="P184" s="415"/>
      <c r="Q184" s="415"/>
      <c r="R184" s="415"/>
      <c r="S184" s="415"/>
      <c r="T184" s="415"/>
      <c r="U184" s="415"/>
      <c r="V184" s="415"/>
      <c r="W184" s="415"/>
      <c r="X184" s="415"/>
      <c r="Y184"/>
      <c r="Z184" s="415"/>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row>
    <row r="185" spans="1:121" s="12" customFormat="1" ht="20.100000000000001" customHeight="1" x14ac:dyDescent="0.25">
      <c r="A185" s="421"/>
      <c r="B185" s="418"/>
      <c r="C185" s="22"/>
      <c r="D185" s="419"/>
      <c r="E185" s="56"/>
      <c r="F185" s="420"/>
      <c r="G185" s="415"/>
      <c r="H185" s="415"/>
      <c r="I185" s="415"/>
      <c r="J185" s="415"/>
      <c r="K185" s="415"/>
      <c r="L185" s="415"/>
      <c r="M185" s="415"/>
      <c r="N185" s="415"/>
      <c r="O185" s="415"/>
      <c r="P185" s="415"/>
      <c r="Q185" s="415"/>
      <c r="R185" s="415"/>
      <c r="S185" s="415"/>
      <c r="T185" s="415"/>
      <c r="U185" s="415"/>
      <c r="V185" s="415"/>
      <c r="W185" s="415"/>
      <c r="X185" s="415"/>
      <c r="Y185"/>
      <c r="Z185" s="41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row>
    <row r="186" spans="1:121" s="12" customFormat="1" ht="20.100000000000001" customHeight="1" x14ac:dyDescent="0.25">
      <c r="A186" s="421"/>
      <c r="B186" s="418"/>
      <c r="C186" s="22"/>
      <c r="D186" s="418"/>
      <c r="E186" s="55"/>
      <c r="F186" s="420"/>
      <c r="G186" s="415"/>
      <c r="H186" s="415"/>
      <c r="I186" s="415"/>
      <c r="J186" s="415"/>
      <c r="K186" s="415"/>
      <c r="L186" s="415"/>
      <c r="M186" s="415"/>
      <c r="N186" s="415"/>
      <c r="O186" s="415"/>
      <c r="P186" s="415"/>
      <c r="Q186" s="415"/>
      <c r="R186" s="415"/>
      <c r="S186" s="415"/>
      <c r="T186" s="415"/>
      <c r="U186" s="415"/>
      <c r="V186" s="415"/>
      <c r="W186" s="415"/>
      <c r="X186" s="415"/>
      <c r="Y186"/>
      <c r="Z186" s="415"/>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row>
    <row r="187" spans="1:121" s="12" customFormat="1" ht="20.100000000000001" customHeight="1" x14ac:dyDescent="0.25">
      <c r="A187" s="421"/>
      <c r="B187" s="418"/>
      <c r="C187" s="22"/>
      <c r="D187" s="419"/>
      <c r="E187" s="56"/>
      <c r="F187" s="420"/>
      <c r="G187" s="415"/>
      <c r="H187" s="415"/>
      <c r="I187" s="415"/>
      <c r="J187" s="415"/>
      <c r="K187" s="415"/>
      <c r="L187" s="415"/>
      <c r="M187" s="415"/>
      <c r="N187" s="415"/>
      <c r="O187" s="415"/>
      <c r="P187" s="415"/>
      <c r="Q187" s="415"/>
      <c r="R187" s="415"/>
      <c r="S187" s="415"/>
      <c r="T187" s="415"/>
      <c r="U187" s="415"/>
      <c r="V187" s="415"/>
      <c r="W187" s="415"/>
      <c r="X187" s="415"/>
      <c r="Y187"/>
      <c r="Z187" s="415"/>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row>
    <row r="188" spans="1:121" s="12" customFormat="1" ht="20.100000000000001" customHeight="1" x14ac:dyDescent="0.25">
      <c r="A188" s="421"/>
      <c r="B188" s="418"/>
      <c r="C188" s="22"/>
      <c r="D188" s="418"/>
      <c r="E188" s="55"/>
      <c r="F188" s="420"/>
      <c r="G188" s="415"/>
      <c r="H188" s="415"/>
      <c r="I188" s="415"/>
      <c r="J188" s="415"/>
      <c r="K188" s="415"/>
      <c r="L188" s="415"/>
      <c r="M188" s="415"/>
      <c r="N188" s="415"/>
      <c r="O188" s="415"/>
      <c r="P188" s="415"/>
      <c r="Q188" s="415"/>
      <c r="R188" s="415"/>
      <c r="S188" s="415"/>
      <c r="T188" s="415"/>
      <c r="U188" s="415"/>
      <c r="V188" s="415"/>
      <c r="W188" s="415"/>
      <c r="X188" s="415"/>
      <c r="Y188"/>
      <c r="Z188" s="415"/>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row>
    <row r="189" spans="1:121" s="12" customFormat="1" ht="20.100000000000001" customHeight="1" x14ac:dyDescent="0.25">
      <c r="A189" s="421"/>
      <c r="B189" s="418"/>
      <c r="C189" s="22"/>
      <c r="D189" s="419"/>
      <c r="E189" s="56"/>
      <c r="F189" s="420"/>
      <c r="G189" s="415"/>
      <c r="H189" s="415"/>
      <c r="I189" s="415"/>
      <c r="J189" s="415"/>
      <c r="K189" s="415"/>
      <c r="L189" s="415"/>
      <c r="M189" s="415"/>
      <c r="N189" s="415"/>
      <c r="O189" s="415"/>
      <c r="P189" s="415"/>
      <c r="Q189" s="415"/>
      <c r="R189" s="415"/>
      <c r="S189" s="415"/>
      <c r="T189" s="415"/>
      <c r="U189" s="415"/>
      <c r="V189" s="415"/>
      <c r="W189" s="415"/>
      <c r="X189" s="415"/>
      <c r="Y189"/>
      <c r="Z189" s="415"/>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row>
    <row r="190" spans="1:121" s="12" customFormat="1" ht="20.100000000000001" customHeight="1" x14ac:dyDescent="0.25">
      <c r="A190" s="421"/>
      <c r="B190" s="418"/>
      <c r="C190" s="22"/>
      <c r="D190" s="418"/>
      <c r="E190" s="55"/>
      <c r="F190" s="420"/>
      <c r="G190" s="415"/>
      <c r="H190" s="415"/>
      <c r="I190" s="415"/>
      <c r="J190" s="415"/>
      <c r="K190" s="415"/>
      <c r="L190" s="415"/>
      <c r="M190" s="415"/>
      <c r="N190" s="415"/>
      <c r="O190" s="415"/>
      <c r="P190" s="415"/>
      <c r="Q190" s="415"/>
      <c r="R190" s="415"/>
      <c r="S190" s="415"/>
      <c r="T190" s="415"/>
      <c r="U190" s="415"/>
      <c r="V190" s="415"/>
      <c r="W190" s="415"/>
      <c r="X190" s="415"/>
      <c r="Y190"/>
      <c r="Z190" s="415"/>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row>
    <row r="191" spans="1:121" s="12" customFormat="1" ht="20.100000000000001" customHeight="1" x14ac:dyDescent="0.25">
      <c r="A191" s="421"/>
      <c r="B191" s="418"/>
      <c r="C191" s="22"/>
      <c r="D191" s="419"/>
      <c r="E191" s="56"/>
      <c r="F191" s="420"/>
      <c r="G191" s="415"/>
      <c r="H191" s="415"/>
      <c r="I191" s="415"/>
      <c r="J191" s="415"/>
      <c r="K191" s="415"/>
      <c r="L191" s="415"/>
      <c r="M191" s="415"/>
      <c r="N191" s="415"/>
      <c r="O191" s="415"/>
      <c r="P191" s="415"/>
      <c r="Q191" s="415"/>
      <c r="R191" s="415"/>
      <c r="S191" s="415"/>
      <c r="T191" s="415"/>
      <c r="U191" s="415"/>
      <c r="V191" s="415"/>
      <c r="W191" s="415"/>
      <c r="X191" s="415"/>
      <c r="Y191"/>
      <c r="Z191" s="415"/>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row>
    <row r="192" spans="1:121" s="12" customFormat="1" ht="20.100000000000001" customHeight="1" x14ac:dyDescent="0.25">
      <c r="A192" s="421"/>
      <c r="B192" s="418"/>
      <c r="C192" s="22"/>
      <c r="D192" s="418"/>
      <c r="E192" s="55"/>
      <c r="F192" s="420"/>
      <c r="G192" s="415"/>
      <c r="H192" s="415"/>
      <c r="I192" s="415"/>
      <c r="J192" s="415"/>
      <c r="K192" s="415"/>
      <c r="L192" s="415"/>
      <c r="M192" s="415"/>
      <c r="N192" s="415"/>
      <c r="O192" s="415"/>
      <c r="P192" s="415"/>
      <c r="Q192" s="415"/>
      <c r="R192" s="415"/>
      <c r="S192" s="415"/>
      <c r="T192" s="415"/>
      <c r="U192" s="415"/>
      <c r="V192" s="415"/>
      <c r="W192" s="415"/>
      <c r="X192" s="415"/>
      <c r="Y192"/>
      <c r="Z192" s="415"/>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row>
    <row r="193" spans="1:121" s="12" customFormat="1" ht="20.100000000000001" customHeight="1" x14ac:dyDescent="0.25">
      <c r="A193" s="421"/>
      <c r="B193" s="418"/>
      <c r="C193" s="22"/>
      <c r="D193" s="419"/>
      <c r="E193" s="56"/>
      <c r="F193" s="420"/>
      <c r="G193" s="415"/>
      <c r="H193" s="415"/>
      <c r="I193" s="415"/>
      <c r="J193" s="415"/>
      <c r="K193" s="415"/>
      <c r="L193" s="415"/>
      <c r="M193" s="415"/>
      <c r="N193" s="415"/>
      <c r="O193" s="415"/>
      <c r="P193" s="415"/>
      <c r="Q193" s="415"/>
      <c r="R193" s="415"/>
      <c r="S193" s="415"/>
      <c r="T193" s="415"/>
      <c r="U193" s="415"/>
      <c r="V193" s="415"/>
      <c r="W193" s="415"/>
      <c r="X193" s="415"/>
      <c r="Y193"/>
      <c r="Z193" s="415"/>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row>
    <row r="194" spans="1:121" s="12" customFormat="1" ht="20.100000000000001" customHeight="1" x14ac:dyDescent="0.25">
      <c r="A194" s="421"/>
      <c r="B194" s="418"/>
      <c r="C194" s="22"/>
      <c r="D194" s="418"/>
      <c r="E194" s="55"/>
      <c r="F194" s="420"/>
      <c r="G194" s="415"/>
      <c r="H194" s="415"/>
      <c r="I194" s="415"/>
      <c r="J194" s="415"/>
      <c r="K194" s="415"/>
      <c r="L194" s="415"/>
      <c r="M194" s="415"/>
      <c r="N194" s="415"/>
      <c r="O194" s="415"/>
      <c r="P194" s="415"/>
      <c r="Q194" s="415"/>
      <c r="R194" s="415"/>
      <c r="S194" s="415"/>
      <c r="T194" s="415"/>
      <c r="U194" s="415"/>
      <c r="V194" s="415"/>
      <c r="W194" s="415"/>
      <c r="X194" s="415"/>
      <c r="Y194"/>
      <c r="Z194" s="415"/>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row>
    <row r="195" spans="1:121" s="12" customFormat="1" ht="20.100000000000001" customHeight="1" x14ac:dyDescent="0.25">
      <c r="A195" s="421"/>
      <c r="B195" s="418"/>
      <c r="C195" s="22"/>
      <c r="D195" s="419"/>
      <c r="E195" s="56"/>
      <c r="F195" s="420"/>
      <c r="G195" s="415"/>
      <c r="H195" s="415"/>
      <c r="I195" s="415"/>
      <c r="J195" s="415"/>
      <c r="K195" s="415"/>
      <c r="L195" s="415"/>
      <c r="M195" s="415"/>
      <c r="N195" s="415"/>
      <c r="O195" s="415"/>
      <c r="P195" s="415"/>
      <c r="Q195" s="415"/>
      <c r="R195" s="415"/>
      <c r="S195" s="415"/>
      <c r="T195" s="415"/>
      <c r="U195" s="415"/>
      <c r="V195" s="415"/>
      <c r="W195" s="415"/>
      <c r="X195" s="415"/>
      <c r="Y195"/>
      <c r="Z195" s="41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row>
    <row r="196" spans="1:121" s="12" customFormat="1" ht="20.100000000000001" customHeight="1" x14ac:dyDescent="0.25">
      <c r="A196" s="421"/>
      <c r="B196" s="418"/>
      <c r="C196" s="22"/>
      <c r="D196" s="418"/>
      <c r="E196" s="55"/>
      <c r="F196" s="420"/>
      <c r="G196" s="415"/>
      <c r="H196" s="415"/>
      <c r="I196" s="415"/>
      <c r="J196" s="415"/>
      <c r="K196" s="415"/>
      <c r="L196" s="415"/>
      <c r="M196" s="415"/>
      <c r="N196" s="415"/>
      <c r="O196" s="415"/>
      <c r="P196" s="415"/>
      <c r="Q196" s="415"/>
      <c r="R196" s="415"/>
      <c r="S196" s="415"/>
      <c r="T196" s="415"/>
      <c r="U196" s="415"/>
      <c r="V196" s="415"/>
      <c r="W196" s="415"/>
      <c r="X196" s="415"/>
      <c r="Y196"/>
      <c r="Z196" s="415"/>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row>
    <row r="197" spans="1:121" s="12" customFormat="1" ht="20.100000000000001" customHeight="1" x14ac:dyDescent="0.25">
      <c r="A197" s="421"/>
      <c r="B197" s="418"/>
      <c r="C197" s="22"/>
      <c r="D197" s="419"/>
      <c r="E197" s="56"/>
      <c r="F197" s="420"/>
      <c r="G197" s="415"/>
      <c r="H197" s="415"/>
      <c r="I197" s="415"/>
      <c r="J197" s="415"/>
      <c r="K197" s="415"/>
      <c r="L197" s="415"/>
      <c r="M197" s="415"/>
      <c r="N197" s="415"/>
      <c r="O197" s="415"/>
      <c r="P197" s="415"/>
      <c r="Q197" s="415"/>
      <c r="R197" s="415"/>
      <c r="S197" s="415"/>
      <c r="T197" s="415"/>
      <c r="U197" s="415"/>
      <c r="V197" s="415"/>
      <c r="W197" s="415"/>
      <c r="X197" s="415"/>
      <c r="Y197"/>
      <c r="Z197" s="415"/>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row>
    <row r="198" spans="1:121" s="12" customFormat="1" ht="20.100000000000001" customHeight="1" x14ac:dyDescent="0.25">
      <c r="A198" s="421"/>
      <c r="B198" s="418"/>
      <c r="C198" s="22"/>
      <c r="D198" s="418"/>
      <c r="E198" s="55"/>
      <c r="F198" s="420"/>
      <c r="G198" s="415"/>
      <c r="H198" s="415"/>
      <c r="I198" s="415"/>
      <c r="J198" s="415"/>
      <c r="K198" s="415"/>
      <c r="L198" s="415"/>
      <c r="M198" s="415"/>
      <c r="N198" s="415"/>
      <c r="O198" s="415"/>
      <c r="P198" s="415"/>
      <c r="Q198" s="415"/>
      <c r="R198" s="415"/>
      <c r="S198" s="415"/>
      <c r="T198" s="415"/>
      <c r="U198" s="415"/>
      <c r="V198" s="415"/>
      <c r="W198" s="415"/>
      <c r="X198" s="415"/>
      <c r="Y198"/>
      <c r="Z198" s="415"/>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row>
    <row r="199" spans="1:121" s="12" customFormat="1" ht="20.100000000000001" customHeight="1" x14ac:dyDescent="0.25">
      <c r="A199" s="421"/>
      <c r="B199" s="418"/>
      <c r="C199" s="22"/>
      <c r="D199" s="419"/>
      <c r="E199" s="56"/>
      <c r="F199" s="420"/>
      <c r="G199" s="415"/>
      <c r="H199" s="415"/>
      <c r="I199" s="415"/>
      <c r="J199" s="415"/>
      <c r="K199" s="415"/>
      <c r="L199" s="415"/>
      <c r="M199" s="415"/>
      <c r="N199" s="415"/>
      <c r="O199" s="415"/>
      <c r="P199" s="415"/>
      <c r="Q199" s="415"/>
      <c r="R199" s="415"/>
      <c r="S199" s="415"/>
      <c r="T199" s="415"/>
      <c r="U199" s="415"/>
      <c r="V199" s="415"/>
      <c r="W199" s="415"/>
      <c r="X199" s="415"/>
      <c r="Y199"/>
      <c r="Z199" s="415"/>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row>
    <row r="200" spans="1:121" s="12" customFormat="1" ht="20.100000000000001" customHeight="1" x14ac:dyDescent="0.25">
      <c r="A200" s="421"/>
      <c r="B200" s="418"/>
      <c r="C200" s="22"/>
      <c r="D200" s="418"/>
      <c r="E200" s="55"/>
      <c r="F200" s="420"/>
      <c r="G200" s="415"/>
      <c r="H200" s="415"/>
      <c r="I200" s="415"/>
      <c r="J200" s="415"/>
      <c r="K200" s="415"/>
      <c r="L200" s="415"/>
      <c r="M200" s="415"/>
      <c r="N200" s="415"/>
      <c r="O200" s="415"/>
      <c r="P200" s="415"/>
      <c r="Q200" s="415"/>
      <c r="R200" s="415"/>
      <c r="S200" s="415"/>
      <c r="T200" s="415"/>
      <c r="U200" s="415"/>
      <c r="V200" s="415"/>
      <c r="W200" s="415"/>
      <c r="X200" s="415"/>
      <c r="Y200"/>
      <c r="Z200" s="415"/>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row>
    <row r="201" spans="1:121" s="12" customFormat="1" ht="20.100000000000001" customHeight="1" x14ac:dyDescent="0.25">
      <c r="A201" s="421"/>
      <c r="B201" s="418"/>
      <c r="C201" s="22"/>
      <c r="D201" s="419"/>
      <c r="E201" s="56"/>
      <c r="F201" s="420"/>
      <c r="G201" s="415"/>
      <c r="H201" s="415"/>
      <c r="I201" s="415"/>
      <c r="J201" s="415"/>
      <c r="K201" s="415"/>
      <c r="L201" s="415"/>
      <c r="M201" s="415"/>
      <c r="N201" s="415"/>
      <c r="O201" s="415"/>
      <c r="P201" s="415"/>
      <c r="Q201" s="415"/>
      <c r="R201" s="415"/>
      <c r="S201" s="415"/>
      <c r="T201" s="415"/>
      <c r="U201" s="415"/>
      <c r="V201" s="415"/>
      <c r="W201" s="415"/>
      <c r="X201" s="415"/>
      <c r="Y201"/>
      <c r="Z201" s="415"/>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row>
    <row r="202" spans="1:121" s="12" customFormat="1" ht="20.100000000000001" customHeight="1" x14ac:dyDescent="0.25">
      <c r="A202" s="421"/>
      <c r="B202" s="418"/>
      <c r="C202" s="22"/>
      <c r="D202" s="418"/>
      <c r="E202" s="55"/>
      <c r="F202" s="420"/>
      <c r="G202" s="415"/>
      <c r="H202" s="415"/>
      <c r="I202" s="415"/>
      <c r="J202" s="415"/>
      <c r="K202" s="415"/>
      <c r="L202" s="415"/>
      <c r="M202" s="415"/>
      <c r="N202" s="415"/>
      <c r="O202" s="415"/>
      <c r="P202" s="415"/>
      <c r="Q202" s="415"/>
      <c r="R202" s="415"/>
      <c r="S202" s="415"/>
      <c r="T202" s="415"/>
      <c r="U202" s="415"/>
      <c r="V202" s="415"/>
      <c r="W202" s="415"/>
      <c r="X202" s="415"/>
      <c r="Y202"/>
      <c r="Z202" s="415"/>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row>
    <row r="203" spans="1:121" s="12" customFormat="1" ht="20.100000000000001" customHeight="1" x14ac:dyDescent="0.25">
      <c r="A203" s="421"/>
      <c r="B203" s="418"/>
      <c r="C203" s="22"/>
      <c r="D203" s="419"/>
      <c r="E203" s="56"/>
      <c r="F203" s="420"/>
      <c r="G203" s="415"/>
      <c r="H203" s="415"/>
      <c r="I203" s="415"/>
      <c r="J203" s="415"/>
      <c r="K203" s="415"/>
      <c r="L203" s="415"/>
      <c r="M203" s="415"/>
      <c r="N203" s="415"/>
      <c r="O203" s="415"/>
      <c r="P203" s="415"/>
      <c r="Q203" s="415"/>
      <c r="R203" s="415"/>
      <c r="S203" s="415"/>
      <c r="T203" s="415"/>
      <c r="U203" s="415"/>
      <c r="V203" s="415"/>
      <c r="W203" s="415"/>
      <c r="X203" s="415"/>
      <c r="Y203"/>
      <c r="Z203" s="415"/>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row>
    <row r="204" spans="1:121" s="12" customFormat="1" ht="20.100000000000001" customHeight="1" x14ac:dyDescent="0.25">
      <c r="A204" s="421"/>
      <c r="B204" s="418"/>
      <c r="C204" s="22"/>
      <c r="D204" s="418"/>
      <c r="E204" s="55"/>
      <c r="F204" s="420"/>
      <c r="G204" s="415"/>
      <c r="H204" s="415"/>
      <c r="I204" s="415"/>
      <c r="J204" s="415"/>
      <c r="K204" s="415"/>
      <c r="L204" s="415"/>
      <c r="M204" s="415"/>
      <c r="N204" s="415"/>
      <c r="O204" s="415"/>
      <c r="P204" s="415"/>
      <c r="Q204" s="415"/>
      <c r="R204" s="415"/>
      <c r="S204" s="415"/>
      <c r="T204" s="415"/>
      <c r="U204" s="415"/>
      <c r="V204" s="415"/>
      <c r="W204" s="415"/>
      <c r="X204" s="415"/>
      <c r="Y204"/>
      <c r="Z204" s="415"/>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row>
    <row r="205" spans="1:121" s="12" customFormat="1" ht="20.100000000000001" customHeight="1" x14ac:dyDescent="0.25">
      <c r="A205" s="421"/>
      <c r="B205" s="418"/>
      <c r="C205" s="22"/>
      <c r="D205" s="419"/>
      <c r="E205" s="56"/>
      <c r="F205" s="420"/>
      <c r="G205" s="415"/>
      <c r="H205" s="415"/>
      <c r="I205" s="415"/>
      <c r="J205" s="415"/>
      <c r="K205" s="415"/>
      <c r="L205" s="415"/>
      <c r="M205" s="415"/>
      <c r="N205" s="415"/>
      <c r="O205" s="415"/>
      <c r="P205" s="415"/>
      <c r="Q205" s="415"/>
      <c r="R205" s="415"/>
      <c r="S205" s="415"/>
      <c r="T205" s="415"/>
      <c r="U205" s="415"/>
      <c r="V205" s="415"/>
      <c r="W205" s="415"/>
      <c r="X205" s="415"/>
      <c r="Y205"/>
      <c r="Z205" s="41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row>
    <row r="206" spans="1:121" s="12" customFormat="1" ht="20.100000000000001" customHeight="1" x14ac:dyDescent="0.25">
      <c r="A206" s="421"/>
      <c r="B206" s="418"/>
      <c r="C206" s="22"/>
      <c r="D206" s="418"/>
      <c r="E206" s="55"/>
      <c r="F206" s="420"/>
      <c r="G206" s="415"/>
      <c r="H206" s="415"/>
      <c r="I206" s="415"/>
      <c r="J206" s="415"/>
      <c r="K206" s="415"/>
      <c r="L206" s="415"/>
      <c r="M206" s="415"/>
      <c r="N206" s="415"/>
      <c r="O206" s="415"/>
      <c r="P206" s="415"/>
      <c r="Q206" s="415"/>
      <c r="R206" s="415"/>
      <c r="S206" s="415"/>
      <c r="T206" s="415"/>
      <c r="U206" s="415"/>
      <c r="V206" s="415"/>
      <c r="W206" s="415"/>
      <c r="X206" s="415"/>
      <c r="Y206"/>
      <c r="Z206" s="415"/>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row>
    <row r="207" spans="1:121" s="12" customFormat="1" ht="20.100000000000001" customHeight="1" x14ac:dyDescent="0.25">
      <c r="A207" s="421"/>
      <c r="B207" s="418"/>
      <c r="C207" s="22"/>
      <c r="D207" s="419"/>
      <c r="E207" s="56"/>
      <c r="F207" s="420"/>
      <c r="G207" s="415"/>
      <c r="H207" s="415"/>
      <c r="I207" s="415"/>
      <c r="J207" s="415"/>
      <c r="K207" s="415"/>
      <c r="L207" s="415"/>
      <c r="M207" s="415"/>
      <c r="N207" s="415"/>
      <c r="O207" s="415"/>
      <c r="P207" s="415"/>
      <c r="Q207" s="415"/>
      <c r="R207" s="415"/>
      <c r="S207" s="415"/>
      <c r="T207" s="415"/>
      <c r="U207" s="415"/>
      <c r="V207" s="415"/>
      <c r="W207" s="415"/>
      <c r="X207" s="415"/>
      <c r="Y207"/>
      <c r="Z207" s="415"/>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row>
    <row r="208" spans="1:121" s="12" customFormat="1" ht="20.100000000000001" customHeight="1" x14ac:dyDescent="0.25">
      <c r="A208" s="421"/>
      <c r="B208" s="418"/>
      <c r="C208" s="22"/>
      <c r="D208" s="418"/>
      <c r="E208" s="55"/>
      <c r="F208" s="420"/>
      <c r="G208" s="415"/>
      <c r="H208" s="415"/>
      <c r="I208" s="415"/>
      <c r="J208" s="415"/>
      <c r="K208" s="415"/>
      <c r="L208" s="415"/>
      <c r="M208" s="415"/>
      <c r="N208" s="415"/>
      <c r="O208" s="415"/>
      <c r="P208" s="415"/>
      <c r="Q208" s="415"/>
      <c r="R208" s="415"/>
      <c r="S208" s="415"/>
      <c r="T208" s="415"/>
      <c r="U208" s="415"/>
      <c r="V208" s="415"/>
      <c r="W208" s="415"/>
      <c r="X208" s="415"/>
      <c r="Y208"/>
      <c r="Z208" s="415"/>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row>
    <row r="209" spans="1:121" s="12" customFormat="1" ht="20.100000000000001" customHeight="1" x14ac:dyDescent="0.25">
      <c r="A209" s="421"/>
      <c r="B209" s="418"/>
      <c r="C209" s="22"/>
      <c r="D209" s="419"/>
      <c r="E209" s="56"/>
      <c r="F209" s="420"/>
      <c r="G209" s="415"/>
      <c r="H209" s="415"/>
      <c r="I209" s="415"/>
      <c r="J209" s="415"/>
      <c r="K209" s="415"/>
      <c r="L209" s="415"/>
      <c r="M209" s="415"/>
      <c r="N209" s="415"/>
      <c r="O209" s="415"/>
      <c r="P209" s="415"/>
      <c r="Q209" s="415"/>
      <c r="R209" s="415"/>
      <c r="S209" s="415"/>
      <c r="T209" s="415"/>
      <c r="U209" s="415"/>
      <c r="V209" s="415"/>
      <c r="W209" s="415"/>
      <c r="X209" s="415"/>
      <c r="Y209"/>
      <c r="Z209" s="415"/>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row>
    <row r="210" spans="1:121" s="12" customFormat="1" ht="20.100000000000001" customHeight="1" x14ac:dyDescent="0.25">
      <c r="A210" s="421"/>
      <c r="B210" s="418"/>
      <c r="C210" s="22"/>
      <c r="D210" s="418"/>
      <c r="E210" s="55"/>
      <c r="F210" s="420"/>
      <c r="G210" s="415"/>
      <c r="H210" s="415"/>
      <c r="I210" s="415"/>
      <c r="J210" s="415"/>
      <c r="K210" s="415"/>
      <c r="L210" s="415"/>
      <c r="M210" s="415"/>
      <c r="N210" s="415"/>
      <c r="O210" s="415"/>
      <c r="P210" s="415"/>
      <c r="Q210" s="415"/>
      <c r="R210" s="415"/>
      <c r="S210" s="415"/>
      <c r="T210" s="415"/>
      <c r="U210" s="415"/>
      <c r="V210" s="415"/>
      <c r="W210" s="415"/>
      <c r="X210" s="415"/>
      <c r="Y210"/>
      <c r="Z210" s="415"/>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row>
    <row r="211" spans="1:121" s="12" customFormat="1" ht="20.100000000000001" customHeight="1" x14ac:dyDescent="0.25">
      <c r="A211" s="421"/>
      <c r="B211" s="418"/>
      <c r="C211" s="22"/>
      <c r="D211" s="419"/>
      <c r="E211" s="56"/>
      <c r="F211" s="420"/>
      <c r="G211" s="415"/>
      <c r="H211" s="415"/>
      <c r="I211" s="415"/>
      <c r="J211" s="415"/>
      <c r="K211" s="415"/>
      <c r="L211" s="415"/>
      <c r="M211" s="415"/>
      <c r="N211" s="415"/>
      <c r="O211" s="415"/>
      <c r="P211" s="415"/>
      <c r="Q211" s="415"/>
      <c r="R211" s="415"/>
      <c r="S211" s="415"/>
      <c r="T211" s="415"/>
      <c r="U211" s="415"/>
      <c r="V211" s="415"/>
      <c r="W211" s="415"/>
      <c r="X211" s="415"/>
      <c r="Y211"/>
      <c r="Z211" s="415"/>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row>
    <row r="212" spans="1:121" s="12" customFormat="1" ht="20.100000000000001" customHeight="1" x14ac:dyDescent="0.25">
      <c r="A212" s="421"/>
      <c r="B212" s="418"/>
      <c r="C212" s="22"/>
      <c r="D212" s="418"/>
      <c r="E212" s="55"/>
      <c r="F212" s="420"/>
      <c r="G212" s="415"/>
      <c r="H212" s="415"/>
      <c r="I212" s="415"/>
      <c r="J212" s="415"/>
      <c r="K212" s="415"/>
      <c r="L212" s="415"/>
      <c r="M212" s="415"/>
      <c r="N212" s="415"/>
      <c r="O212" s="415"/>
      <c r="P212" s="415"/>
      <c r="Q212" s="415"/>
      <c r="R212" s="415"/>
      <c r="S212" s="415"/>
      <c r="T212" s="415"/>
      <c r="U212" s="415"/>
      <c r="V212" s="415"/>
      <c r="W212" s="415"/>
      <c r="X212" s="415"/>
      <c r="Y212"/>
      <c r="Z212" s="415"/>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row>
    <row r="213" spans="1:121" s="12" customFormat="1" ht="20.100000000000001" customHeight="1" x14ac:dyDescent="0.25">
      <c r="A213" s="421"/>
      <c r="B213" s="418"/>
      <c r="C213" s="22"/>
      <c r="D213" s="419"/>
      <c r="E213" s="56"/>
      <c r="F213" s="420"/>
      <c r="G213" s="415"/>
      <c r="H213" s="415"/>
      <c r="I213" s="415"/>
      <c r="J213" s="415"/>
      <c r="K213" s="415"/>
      <c r="L213" s="415"/>
      <c r="M213" s="415"/>
      <c r="N213" s="415"/>
      <c r="O213" s="415"/>
      <c r="P213" s="415"/>
      <c r="Q213" s="415"/>
      <c r="R213" s="415"/>
      <c r="S213" s="415"/>
      <c r="T213" s="415"/>
      <c r="U213" s="415"/>
      <c r="V213" s="415"/>
      <c r="W213" s="415"/>
      <c r="X213" s="415"/>
      <c r="Y213"/>
      <c r="Z213" s="415"/>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row>
    <row r="214" spans="1:121" s="12" customFormat="1" ht="20.100000000000001" customHeight="1" x14ac:dyDescent="0.25">
      <c r="A214" s="421"/>
      <c r="B214" s="418"/>
      <c r="C214" s="22"/>
      <c r="D214" s="418"/>
      <c r="E214" s="55"/>
      <c r="F214" s="420"/>
      <c r="G214" s="415"/>
      <c r="H214" s="415"/>
      <c r="I214" s="415"/>
      <c r="J214" s="415"/>
      <c r="K214" s="415"/>
      <c r="L214" s="415"/>
      <c r="M214" s="415"/>
      <c r="N214" s="415"/>
      <c r="O214" s="415"/>
      <c r="P214" s="415"/>
      <c r="Q214" s="415"/>
      <c r="R214" s="415"/>
      <c r="S214" s="415"/>
      <c r="T214" s="415"/>
      <c r="U214" s="415"/>
      <c r="V214" s="415"/>
      <c r="W214" s="415"/>
      <c r="X214" s="415"/>
      <c r="Y214"/>
      <c r="Z214" s="415"/>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row>
    <row r="215" spans="1:121" s="12" customFormat="1" ht="20.100000000000001" customHeight="1" x14ac:dyDescent="0.25">
      <c r="A215" s="421"/>
      <c r="B215" s="418"/>
      <c r="C215" s="22"/>
      <c r="D215" s="419"/>
      <c r="E215" s="56"/>
      <c r="F215" s="420"/>
      <c r="G215" s="415"/>
      <c r="H215" s="415"/>
      <c r="I215" s="415"/>
      <c r="J215" s="415"/>
      <c r="K215" s="415"/>
      <c r="L215" s="415"/>
      <c r="M215" s="415"/>
      <c r="N215" s="415"/>
      <c r="O215" s="415"/>
      <c r="P215" s="415"/>
      <c r="Q215" s="415"/>
      <c r="R215" s="415"/>
      <c r="S215" s="415"/>
      <c r="T215" s="415"/>
      <c r="U215" s="415"/>
      <c r="V215" s="415"/>
      <c r="W215" s="415"/>
      <c r="X215" s="415"/>
      <c r="Y215"/>
      <c r="Z215" s="4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row>
    <row r="216" spans="1:121" s="12" customFormat="1" ht="20.100000000000001" customHeight="1" x14ac:dyDescent="0.25">
      <c r="A216" s="417"/>
      <c r="B216" s="418"/>
      <c r="C216" s="22"/>
      <c r="D216" s="418"/>
      <c r="E216" s="55"/>
      <c r="F216" s="420"/>
      <c r="G216" s="415"/>
      <c r="H216" s="415"/>
      <c r="I216" s="415"/>
      <c r="J216" s="415"/>
      <c r="K216" s="415"/>
      <c r="L216" s="415"/>
      <c r="M216" s="415"/>
      <c r="N216" s="415"/>
      <c r="O216" s="415"/>
      <c r="P216" s="415"/>
      <c r="Q216" s="415"/>
      <c r="R216" s="415"/>
      <c r="S216" s="415"/>
      <c r="T216" s="415"/>
      <c r="U216" s="415"/>
      <c r="V216" s="415"/>
      <c r="W216" s="415"/>
      <c r="X216" s="415"/>
      <c r="Y216"/>
      <c r="Z216" s="415"/>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row>
    <row r="217" spans="1:121" s="12" customFormat="1" ht="20.100000000000001" customHeight="1" x14ac:dyDescent="0.25">
      <c r="A217" s="417"/>
      <c r="B217" s="418"/>
      <c r="C217" s="22"/>
      <c r="D217" s="419"/>
      <c r="E217" s="56"/>
      <c r="F217" s="420"/>
      <c r="G217" s="415"/>
      <c r="H217" s="415"/>
      <c r="I217" s="415"/>
      <c r="J217" s="415"/>
      <c r="K217" s="415"/>
      <c r="L217" s="415"/>
      <c r="M217" s="415"/>
      <c r="N217" s="415"/>
      <c r="O217" s="415"/>
      <c r="P217" s="415"/>
      <c r="Q217" s="415"/>
      <c r="R217" s="415"/>
      <c r="S217" s="415"/>
      <c r="T217" s="415"/>
      <c r="U217" s="415"/>
      <c r="V217" s="415"/>
      <c r="W217" s="415"/>
      <c r="X217" s="415"/>
      <c r="Y217"/>
      <c r="Z217" s="415"/>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row>
    <row r="218" spans="1:121" s="12" customFormat="1" ht="20.100000000000001" customHeight="1" x14ac:dyDescent="0.25">
      <c r="A218" s="417"/>
      <c r="B218" s="418"/>
      <c r="C218" s="22"/>
      <c r="D218" s="418"/>
      <c r="E218" s="55"/>
      <c r="F218" s="420"/>
      <c r="G218" s="415"/>
      <c r="H218" s="415"/>
      <c r="I218" s="415"/>
      <c r="J218" s="415"/>
      <c r="K218" s="415"/>
      <c r="L218" s="415"/>
      <c r="M218" s="415"/>
      <c r="N218" s="415"/>
      <c r="O218" s="415"/>
      <c r="P218" s="415"/>
      <c r="Q218" s="415"/>
      <c r="R218" s="415"/>
      <c r="S218" s="415"/>
      <c r="T218" s="415"/>
      <c r="U218" s="415"/>
      <c r="V218" s="415"/>
      <c r="W218" s="415"/>
      <c r="X218" s="415"/>
      <c r="Y218"/>
      <c r="Z218" s="415"/>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row>
    <row r="219" spans="1:121" s="12" customFormat="1" ht="20.100000000000001" customHeight="1" x14ac:dyDescent="0.25">
      <c r="A219" s="417"/>
      <c r="B219" s="418"/>
      <c r="C219" s="22"/>
      <c r="D219" s="419"/>
      <c r="E219" s="56"/>
      <c r="F219" s="420"/>
      <c r="G219" s="415"/>
      <c r="H219" s="415"/>
      <c r="I219" s="415"/>
      <c r="J219" s="415"/>
      <c r="K219" s="415"/>
      <c r="L219" s="415"/>
      <c r="M219" s="415"/>
      <c r="N219" s="415"/>
      <c r="O219" s="415"/>
      <c r="P219" s="415"/>
      <c r="Q219" s="415"/>
      <c r="R219" s="415"/>
      <c r="S219" s="415"/>
      <c r="T219" s="415"/>
      <c r="U219" s="415"/>
      <c r="V219" s="415"/>
      <c r="W219" s="415"/>
      <c r="X219" s="415"/>
      <c r="Y219"/>
      <c r="Z219" s="415"/>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row>
    <row r="220" spans="1:121" s="12" customFormat="1" ht="20.100000000000001" customHeight="1" x14ac:dyDescent="0.25">
      <c r="A220" s="417"/>
      <c r="B220" s="418"/>
      <c r="C220" s="22"/>
      <c r="D220" s="418"/>
      <c r="E220" s="55"/>
      <c r="F220" s="420"/>
      <c r="G220" s="415"/>
      <c r="H220" s="415"/>
      <c r="I220" s="415"/>
      <c r="J220" s="415"/>
      <c r="K220" s="415"/>
      <c r="L220" s="415"/>
      <c r="M220" s="415"/>
      <c r="N220" s="415"/>
      <c r="O220" s="415"/>
      <c r="P220" s="415"/>
      <c r="Q220" s="415"/>
      <c r="R220" s="415"/>
      <c r="S220" s="415"/>
      <c r="T220" s="415"/>
      <c r="U220" s="415"/>
      <c r="V220" s="415"/>
      <c r="W220" s="415"/>
      <c r="X220" s="415"/>
      <c r="Y220"/>
      <c r="Z220" s="415"/>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row>
    <row r="221" spans="1:121" s="12" customFormat="1" ht="20.100000000000001" customHeight="1" x14ac:dyDescent="0.25">
      <c r="A221" s="417"/>
      <c r="B221" s="418"/>
      <c r="C221" s="22"/>
      <c r="D221" s="419"/>
      <c r="E221" s="56"/>
      <c r="F221" s="420"/>
      <c r="G221" s="415"/>
      <c r="H221" s="415"/>
      <c r="I221" s="415"/>
      <c r="J221" s="415"/>
      <c r="K221" s="415"/>
      <c r="L221" s="415"/>
      <c r="M221" s="415"/>
      <c r="N221" s="415"/>
      <c r="O221" s="415"/>
      <c r="P221" s="415"/>
      <c r="Q221" s="415"/>
      <c r="R221" s="415"/>
      <c r="S221" s="415"/>
      <c r="T221" s="415"/>
      <c r="U221" s="415"/>
      <c r="V221" s="415"/>
      <c r="W221" s="415"/>
      <c r="X221" s="415"/>
      <c r="Y221"/>
      <c r="Z221" s="415"/>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row>
    <row r="222" spans="1:121" s="12" customFormat="1" x14ac:dyDescent="0.25">
      <c r="A222" s="417"/>
      <c r="B222" s="418"/>
      <c r="C222" s="22"/>
      <c r="D222" s="418"/>
      <c r="E222" s="55"/>
      <c r="F222" s="420"/>
      <c r="G222" s="415"/>
      <c r="H222" s="415"/>
      <c r="I222" s="415"/>
      <c r="J222" s="415"/>
      <c r="K222" s="415"/>
      <c r="L222" s="415"/>
      <c r="M222" s="415"/>
      <c r="N222" s="415"/>
      <c r="O222" s="415"/>
      <c r="P222" s="415"/>
      <c r="Q222" s="415"/>
      <c r="R222" s="415"/>
      <c r="S222" s="415"/>
      <c r="T222" s="415"/>
      <c r="U222" s="415"/>
      <c r="V222" s="415"/>
      <c r="W222" s="415"/>
      <c r="X222" s="415"/>
      <c r="Y222"/>
      <c r="Z222" s="415"/>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row>
    <row r="223" spans="1:121" s="12" customFormat="1" hidden="1" x14ac:dyDescent="0.25">
      <c r="A223" s="417"/>
      <c r="B223" s="418"/>
      <c r="C223" s="22"/>
      <c r="D223" s="419"/>
      <c r="E223" s="56"/>
      <c r="F223" s="420"/>
      <c r="G223" s="415"/>
      <c r="H223" s="415"/>
      <c r="I223" s="415"/>
      <c r="J223" s="415"/>
      <c r="K223" s="415"/>
      <c r="L223" s="415"/>
      <c r="M223" s="415"/>
      <c r="N223" s="415"/>
      <c r="O223" s="415"/>
      <c r="P223" s="415"/>
      <c r="Q223" s="415"/>
      <c r="R223" s="415"/>
      <c r="S223" s="415"/>
      <c r="T223" s="415"/>
      <c r="U223" s="415"/>
      <c r="V223" s="415"/>
      <c r="W223" s="415"/>
      <c r="X223" s="415"/>
      <c r="Y223"/>
      <c r="Z223" s="415"/>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row>
    <row r="224" spans="1:121" s="12" customFormat="1" hidden="1" x14ac:dyDescent="0.25">
      <c r="A224" s="8"/>
      <c r="B224" s="13"/>
      <c r="C224" s="13"/>
      <c r="D224" s="13"/>
      <c r="E224" s="13"/>
      <c r="F224" s="14"/>
      <c r="G224" s="14"/>
      <c r="H224" s="14"/>
      <c r="I224" s="14"/>
      <c r="J224" s="14"/>
      <c r="K224" s="14"/>
      <c r="L224" s="14"/>
      <c r="M224" s="14"/>
      <c r="N224" s="14"/>
      <c r="O224" s="14"/>
      <c r="P224" s="14"/>
      <c r="Q224" s="14"/>
      <c r="R224" s="14"/>
      <c r="S224" s="14"/>
      <c r="T224" s="14"/>
      <c r="U224" s="14"/>
      <c r="V224" s="14"/>
      <c r="W224" s="14"/>
      <c r="X224" s="14"/>
      <c r="Y224"/>
      <c r="Z224" s="1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row>
    <row r="225" spans="1:121" s="12" customFormat="1" x14ac:dyDescent="0.25">
      <c r="A225" s="8"/>
      <c r="B225" s="13"/>
      <c r="C225" s="13"/>
      <c r="D225" s="13"/>
      <c r="E225" s="13"/>
      <c r="F225" s="14"/>
      <c r="G225" s="15"/>
      <c r="H225" s="15"/>
      <c r="I225" s="15"/>
      <c r="J225" s="14"/>
      <c r="K225" s="14"/>
      <c r="L225" s="14"/>
      <c r="M225" s="14"/>
      <c r="N225" s="14"/>
      <c r="O225" s="14"/>
      <c r="P225" s="14"/>
      <c r="Q225" s="14"/>
      <c r="R225" s="14"/>
      <c r="S225" s="14"/>
      <c r="T225" s="14"/>
      <c r="U225" s="14"/>
      <c r="V225" s="14"/>
      <c r="W225" s="14"/>
      <c r="X225" s="14"/>
      <c r="Y225"/>
      <c r="Z225" s="14"/>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row>
    <row r="226" spans="1:121" s="12" customFormat="1" x14ac:dyDescent="0.25">
      <c r="A226" s="8"/>
      <c r="B226" s="13"/>
      <c r="C226" s="13"/>
      <c r="D226" s="16"/>
      <c r="E226" s="16"/>
      <c r="F226" s="14"/>
      <c r="G226" s="15"/>
      <c r="H226" s="15"/>
      <c r="I226" s="15"/>
      <c r="J226" s="14"/>
      <c r="K226" s="14"/>
      <c r="L226" s="14"/>
      <c r="M226" s="14"/>
      <c r="N226" s="14"/>
      <c r="O226" s="14"/>
      <c r="P226" s="14"/>
      <c r="Q226" s="14"/>
      <c r="R226" s="14"/>
      <c r="S226" s="14"/>
      <c r="T226" s="14"/>
      <c r="U226" s="14"/>
      <c r="V226" s="14"/>
      <c r="W226" s="14"/>
      <c r="X226" s="14"/>
      <c r="Y226"/>
      <c r="Z226" s="14"/>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row>
    <row r="227" spans="1:121" s="12" customFormat="1" x14ac:dyDescent="0.25">
      <c r="A227" s="8"/>
      <c r="B227" s="13"/>
      <c r="C227" s="13"/>
      <c r="D227" s="13"/>
      <c r="E227" s="13"/>
      <c r="F227" s="14"/>
      <c r="G227" s="14"/>
      <c r="H227" s="14"/>
      <c r="I227" s="14"/>
      <c r="J227" s="14"/>
      <c r="K227" s="14"/>
      <c r="L227" s="14"/>
      <c r="M227" s="14"/>
      <c r="N227" s="14"/>
      <c r="O227" s="14"/>
      <c r="P227" s="14"/>
      <c r="Q227" s="14"/>
      <c r="R227" s="14"/>
      <c r="S227" s="14"/>
      <c r="T227" s="14"/>
      <c r="U227" s="14"/>
      <c r="V227" s="14"/>
      <c r="W227" s="14"/>
      <c r="X227" s="14"/>
      <c r="Y227"/>
      <c r="Z227" s="14"/>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row>
    <row r="228" spans="1:121" s="12" customFormat="1" x14ac:dyDescent="0.25">
      <c r="A228" s="8"/>
      <c r="B228" s="13"/>
      <c r="C228" s="13"/>
      <c r="D228" s="13"/>
      <c r="E228" s="13"/>
      <c r="F228" s="14"/>
      <c r="G228" s="14"/>
      <c r="H228" s="14"/>
      <c r="I228" s="14"/>
      <c r="J228" s="14"/>
      <c r="K228" s="14"/>
      <c r="L228" s="14"/>
      <c r="M228" s="14"/>
      <c r="N228" s="14"/>
      <c r="O228" s="14"/>
      <c r="P228" s="14"/>
      <c r="Q228" s="14"/>
      <c r="R228" s="14"/>
      <c r="S228" s="14"/>
      <c r="T228" s="14"/>
      <c r="U228" s="14"/>
      <c r="V228" s="14"/>
      <c r="W228" s="14"/>
      <c r="X228" s="14"/>
      <c r="Y228"/>
      <c r="Z228" s="14"/>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row>
    <row r="229" spans="1:121" s="12" customFormat="1" x14ac:dyDescent="0.25">
      <c r="A229" s="8"/>
      <c r="B229" s="13"/>
      <c r="C229" s="13"/>
      <c r="D229" s="13"/>
      <c r="E229" s="13"/>
      <c r="F229" s="14"/>
      <c r="G229" s="14"/>
      <c r="H229" s="14"/>
      <c r="I229" s="14"/>
      <c r="J229" s="14"/>
      <c r="K229" s="14"/>
      <c r="L229" s="14"/>
      <c r="M229" s="14"/>
      <c r="N229" s="14"/>
      <c r="O229" s="14"/>
      <c r="P229" s="14"/>
      <c r="Q229" s="14"/>
      <c r="R229" s="14"/>
      <c r="S229" s="14"/>
      <c r="T229" s="14"/>
      <c r="U229" s="14"/>
      <c r="V229" s="14"/>
      <c r="W229" s="14"/>
      <c r="X229" s="14"/>
      <c r="Y229"/>
      <c r="Z229" s="14"/>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row>
    <row r="230" spans="1:121" s="12" customFormat="1" x14ac:dyDescent="0.25">
      <c r="A230" s="8"/>
      <c r="B230" s="13"/>
      <c r="C230" s="13"/>
      <c r="D230" s="13"/>
      <c r="E230" s="13"/>
      <c r="F230" s="14"/>
      <c r="G230" s="14"/>
      <c r="H230" s="14"/>
      <c r="I230" s="14"/>
      <c r="J230" s="14"/>
      <c r="K230" s="14"/>
      <c r="L230" s="14"/>
      <c r="M230" s="14"/>
      <c r="N230" s="14"/>
      <c r="O230" s="14"/>
      <c r="P230" s="14"/>
      <c r="Q230" s="14"/>
      <c r="R230" s="14"/>
      <c r="S230" s="14"/>
      <c r="T230" s="14"/>
      <c r="U230" s="14"/>
      <c r="V230" s="14"/>
      <c r="W230" s="14"/>
      <c r="X230" s="14"/>
      <c r="Y230"/>
      <c r="Z230" s="14"/>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row>
    <row r="231" spans="1:121" s="12" customFormat="1" x14ac:dyDescent="0.25">
      <c r="A231" s="8"/>
      <c r="B231" s="13"/>
      <c r="C231" s="13"/>
      <c r="D231" s="13"/>
      <c r="E231" s="13"/>
      <c r="F231" s="14"/>
      <c r="G231" s="14"/>
      <c r="H231" s="14"/>
      <c r="I231" s="14"/>
      <c r="J231" s="14"/>
      <c r="K231" s="14"/>
      <c r="L231" s="14"/>
      <c r="M231" s="14"/>
      <c r="N231" s="14"/>
      <c r="O231" s="14"/>
      <c r="P231" s="14"/>
      <c r="Q231" s="14"/>
      <c r="R231" s="14"/>
      <c r="S231" s="14"/>
      <c r="T231" s="14"/>
      <c r="U231" s="14"/>
      <c r="V231" s="14"/>
      <c r="W231" s="14"/>
      <c r="X231" s="14"/>
      <c r="Y231"/>
      <c r="Z231" s="14"/>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row>
    <row r="232" spans="1:121" s="12" customFormat="1" x14ac:dyDescent="0.25">
      <c r="A232" s="8"/>
      <c r="B232" s="13"/>
      <c r="C232" s="13"/>
      <c r="D232" s="13"/>
      <c r="E232" s="13"/>
      <c r="F232" s="14"/>
      <c r="G232" s="14"/>
      <c r="H232" s="14"/>
      <c r="I232" s="14"/>
      <c r="J232" s="14"/>
      <c r="K232" s="14"/>
      <c r="L232" s="14"/>
      <c r="M232" s="14"/>
      <c r="N232" s="14"/>
      <c r="O232" s="14"/>
      <c r="P232" s="14"/>
      <c r="Q232" s="14"/>
      <c r="R232" s="14"/>
      <c r="S232" s="14"/>
      <c r="T232" s="14"/>
      <c r="U232" s="14"/>
      <c r="V232" s="14"/>
      <c r="W232" s="14"/>
      <c r="X232" s="14"/>
      <c r="Y232"/>
      <c r="Z232" s="14"/>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row>
    <row r="233" spans="1:121" s="12" customFormat="1" x14ac:dyDescent="0.25">
      <c r="A233" s="8"/>
      <c r="B233" s="13"/>
      <c r="C233" s="13"/>
      <c r="D233" s="13"/>
      <c r="E233" s="13"/>
      <c r="F233" s="14"/>
      <c r="G233" s="14"/>
      <c r="H233" s="14"/>
      <c r="I233" s="14"/>
      <c r="J233" s="14"/>
      <c r="K233" s="14"/>
      <c r="L233" s="14"/>
      <c r="M233" s="14"/>
      <c r="N233" s="14"/>
      <c r="O233" s="14"/>
      <c r="P233" s="14"/>
      <c r="Q233" s="14"/>
      <c r="R233" s="14"/>
      <c r="S233" s="14"/>
      <c r="T233" s="14"/>
      <c r="U233" s="14"/>
      <c r="V233" s="14"/>
      <c r="W233" s="14"/>
      <c r="X233" s="14"/>
      <c r="Y233"/>
      <c r="Z233" s="14"/>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row>
    <row r="234" spans="1:121" s="12" customFormat="1" x14ac:dyDescent="0.25">
      <c r="A234" s="8"/>
      <c r="B234" s="13"/>
      <c r="C234" s="13"/>
      <c r="D234" s="13"/>
      <c r="E234" s="13"/>
      <c r="F234" s="14"/>
      <c r="G234" s="14"/>
      <c r="H234" s="14"/>
      <c r="I234" s="14"/>
      <c r="J234" s="14"/>
      <c r="K234" s="14"/>
      <c r="L234" s="14"/>
      <c r="M234" s="14"/>
      <c r="N234" s="14"/>
      <c r="O234" s="14"/>
      <c r="P234" s="14"/>
      <c r="Q234" s="14"/>
      <c r="R234" s="14"/>
      <c r="S234" s="14"/>
      <c r="T234" s="14"/>
      <c r="U234" s="14"/>
      <c r="V234" s="14"/>
      <c r="W234" s="14"/>
      <c r="X234" s="14"/>
      <c r="Y234"/>
      <c r="Z234" s="1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row>
    <row r="235" spans="1:121" s="12" customFormat="1" x14ac:dyDescent="0.25">
      <c r="A235" s="8"/>
      <c r="B235" s="13"/>
      <c r="C235" s="13"/>
      <c r="D235" s="13"/>
      <c r="E235" s="13"/>
      <c r="F235" s="14"/>
      <c r="G235" s="14"/>
      <c r="H235" s="14"/>
      <c r="I235" s="14"/>
      <c r="J235" s="14"/>
      <c r="K235" s="14"/>
      <c r="L235" s="14"/>
      <c r="M235" s="14"/>
      <c r="N235" s="14"/>
      <c r="O235" s="14"/>
      <c r="P235" s="14"/>
      <c r="Q235" s="14"/>
      <c r="R235" s="14"/>
      <c r="S235" s="14"/>
      <c r="T235" s="14"/>
      <c r="U235" s="14"/>
      <c r="V235" s="14"/>
      <c r="W235" s="14"/>
      <c r="X235" s="14"/>
      <c r="Y235"/>
      <c r="Z235" s="14"/>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row>
    <row r="236" spans="1:121" s="12" customFormat="1" x14ac:dyDescent="0.25">
      <c r="A236" s="8"/>
      <c r="B236" s="13"/>
      <c r="C236" s="13"/>
      <c r="D236" s="13"/>
      <c r="E236" s="13"/>
      <c r="F236" s="14"/>
      <c r="G236" s="14"/>
      <c r="H236" s="14"/>
      <c r="I236" s="14"/>
      <c r="J236" s="14"/>
      <c r="K236" s="14"/>
      <c r="L236" s="14"/>
      <c r="M236" s="14"/>
      <c r="N236" s="14"/>
      <c r="O236" s="14"/>
      <c r="P236" s="14"/>
      <c r="Q236" s="14"/>
      <c r="R236" s="14"/>
      <c r="S236" s="14"/>
      <c r="T236" s="14"/>
      <c r="U236" s="14"/>
      <c r="V236" s="14"/>
      <c r="W236" s="14"/>
      <c r="X236" s="14"/>
      <c r="Y236"/>
      <c r="Z236" s="14"/>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row>
    <row r="237" spans="1:121" s="12" customFormat="1" x14ac:dyDescent="0.25">
      <c r="A237" s="8"/>
      <c r="B237" s="13"/>
      <c r="C237" s="13"/>
      <c r="D237" s="13"/>
      <c r="E237" s="13"/>
      <c r="F237" s="14"/>
      <c r="G237" s="14"/>
      <c r="H237" s="14"/>
      <c r="I237" s="14"/>
      <c r="J237" s="14"/>
      <c r="K237" s="14"/>
      <c r="L237" s="14"/>
      <c r="M237" s="14"/>
      <c r="N237" s="14"/>
      <c r="O237" s="14"/>
      <c r="P237" s="14"/>
      <c r="Q237" s="14"/>
      <c r="R237" s="14"/>
      <c r="S237" s="14"/>
      <c r="T237" s="14"/>
      <c r="U237" s="14"/>
      <c r="V237" s="14"/>
      <c r="W237" s="14"/>
      <c r="X237" s="14"/>
      <c r="Y237"/>
      <c r="Z237" s="14"/>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row>
    <row r="238" spans="1:121" s="12" customFormat="1" x14ac:dyDescent="0.25">
      <c r="A238" s="8"/>
      <c r="B238" s="13"/>
      <c r="C238" s="13"/>
      <c r="D238" s="13"/>
      <c r="E238" s="13"/>
      <c r="F238" s="14"/>
      <c r="G238" s="14"/>
      <c r="H238" s="14"/>
      <c r="I238" s="14"/>
      <c r="J238" s="14"/>
      <c r="K238" s="14"/>
      <c r="L238" s="14"/>
      <c r="M238" s="14"/>
      <c r="N238" s="14"/>
      <c r="O238" s="14"/>
      <c r="P238" s="14"/>
      <c r="Q238" s="14"/>
      <c r="R238" s="14"/>
      <c r="S238" s="14"/>
      <c r="T238" s="14"/>
      <c r="U238" s="14"/>
      <c r="V238" s="14"/>
      <c r="W238" s="14"/>
      <c r="X238" s="14"/>
      <c r="Y238"/>
      <c r="Z238" s="14"/>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row>
    <row r="239" spans="1:121" s="12" customFormat="1" x14ac:dyDescent="0.25">
      <c r="A239" s="8"/>
      <c r="B239" s="13"/>
      <c r="C239" s="13"/>
      <c r="D239" s="13"/>
      <c r="E239" s="13"/>
      <c r="F239" s="14"/>
      <c r="G239" s="14"/>
      <c r="H239" s="14"/>
      <c r="I239" s="14"/>
      <c r="J239" s="14"/>
      <c r="K239" s="14"/>
      <c r="L239" s="14"/>
      <c r="M239" s="14"/>
      <c r="N239" s="14"/>
      <c r="O239" s="14"/>
      <c r="P239" s="14"/>
      <c r="Q239" s="14"/>
      <c r="R239" s="14"/>
      <c r="S239" s="14"/>
      <c r="T239" s="14"/>
      <c r="U239" s="14"/>
      <c r="V239" s="14"/>
      <c r="W239" s="14"/>
      <c r="X239" s="14"/>
      <c r="Y239"/>
      <c r="Z239" s="14"/>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row>
    <row r="240" spans="1:121" s="12" customFormat="1" x14ac:dyDescent="0.25">
      <c r="A240" s="8"/>
      <c r="B240" s="13"/>
      <c r="C240" s="13"/>
      <c r="D240" s="13"/>
      <c r="E240" s="13"/>
      <c r="F240" s="14"/>
      <c r="G240" s="14"/>
      <c r="H240" s="14"/>
      <c r="I240" s="14"/>
      <c r="J240" s="14"/>
      <c r="K240" s="14"/>
      <c r="L240" s="14"/>
      <c r="M240" s="14"/>
      <c r="N240" s="14"/>
      <c r="O240" s="14"/>
      <c r="P240" s="14"/>
      <c r="Q240" s="14"/>
      <c r="R240" s="14"/>
      <c r="S240" s="14"/>
      <c r="T240" s="14"/>
      <c r="U240" s="14"/>
      <c r="V240" s="14"/>
      <c r="W240" s="14"/>
      <c r="X240" s="14"/>
      <c r="Y240"/>
      <c r="Z240" s="14"/>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row>
    <row r="241" spans="1:121" s="12" customFormat="1" x14ac:dyDescent="0.25">
      <c r="A241" s="8"/>
      <c r="B241" s="13"/>
      <c r="C241" s="13"/>
      <c r="D241" s="13"/>
      <c r="E241" s="13"/>
      <c r="F241" s="14"/>
      <c r="G241" s="14"/>
      <c r="H241" s="14"/>
      <c r="I241" s="14"/>
      <c r="J241" s="14"/>
      <c r="K241" s="14"/>
      <c r="L241" s="14"/>
      <c r="M241" s="14"/>
      <c r="N241" s="14"/>
      <c r="O241" s="14"/>
      <c r="P241" s="14"/>
      <c r="Q241" s="14"/>
      <c r="R241" s="14"/>
      <c r="S241" s="14"/>
      <c r="T241" s="14"/>
      <c r="U241" s="14"/>
      <c r="V241" s="14"/>
      <c r="W241" s="14"/>
      <c r="X241" s="14"/>
      <c r="Y241"/>
      <c r="Z241" s="14"/>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row>
    <row r="242" spans="1:121" s="12" customFormat="1" x14ac:dyDescent="0.25">
      <c r="A242" s="8"/>
      <c r="B242" s="13"/>
      <c r="C242" s="13"/>
      <c r="D242" s="13"/>
      <c r="E242" s="13"/>
      <c r="F242" s="14"/>
      <c r="G242" s="14"/>
      <c r="H242" s="14"/>
      <c r="I242" s="14"/>
      <c r="J242" s="14"/>
      <c r="K242" s="14"/>
      <c r="L242" s="14"/>
      <c r="M242" s="14"/>
      <c r="N242" s="14"/>
      <c r="O242" s="14"/>
      <c r="P242" s="14"/>
      <c r="Q242" s="14"/>
      <c r="R242" s="14"/>
      <c r="S242" s="14"/>
      <c r="T242" s="14"/>
      <c r="U242" s="14"/>
      <c r="V242" s="14"/>
      <c r="W242" s="14"/>
      <c r="X242" s="14"/>
      <c r="Y242"/>
      <c r="Z242" s="14"/>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row>
    <row r="243" spans="1:121" s="12" customFormat="1" x14ac:dyDescent="0.25">
      <c r="A243" s="8"/>
      <c r="B243" s="13"/>
      <c r="C243" s="13"/>
      <c r="D243" s="13"/>
      <c r="E243" s="13"/>
      <c r="F243" s="14"/>
      <c r="G243" s="14"/>
      <c r="H243" s="14"/>
      <c r="I243" s="14"/>
      <c r="J243" s="14"/>
      <c r="K243" s="14"/>
      <c r="L243" s="14"/>
      <c r="M243" s="14"/>
      <c r="N243" s="14"/>
      <c r="O243" s="14"/>
      <c r="P243" s="14"/>
      <c r="Q243" s="14"/>
      <c r="R243" s="14"/>
      <c r="S243" s="14"/>
      <c r="T243" s="14"/>
      <c r="U243" s="14"/>
      <c r="V243" s="14"/>
      <c r="W243" s="14"/>
      <c r="X243" s="14"/>
      <c r="Y243"/>
      <c r="Z243" s="14"/>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row>
    <row r="244" spans="1:121" s="12" customFormat="1" x14ac:dyDescent="0.25">
      <c r="A244" s="8"/>
      <c r="B244" s="13"/>
      <c r="C244" s="13"/>
      <c r="D244" s="13"/>
      <c r="E244" s="13"/>
      <c r="F244" s="14"/>
      <c r="G244" s="14"/>
      <c r="H244" s="14"/>
      <c r="I244" s="14"/>
      <c r="J244" s="14"/>
      <c r="K244" s="14"/>
      <c r="L244" s="14"/>
      <c r="M244" s="14"/>
      <c r="N244" s="14"/>
      <c r="O244" s="14"/>
      <c r="P244" s="14"/>
      <c r="Q244" s="14"/>
      <c r="R244" s="14"/>
      <c r="S244" s="14"/>
      <c r="T244" s="14"/>
      <c r="U244" s="14"/>
      <c r="V244" s="14"/>
      <c r="W244" s="14"/>
      <c r="X244" s="14"/>
      <c r="Y244"/>
      <c r="Z244" s="1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row>
    <row r="245" spans="1:121" s="12" customFormat="1" x14ac:dyDescent="0.25">
      <c r="A245" s="8"/>
      <c r="B245" s="13"/>
      <c r="C245" s="13"/>
      <c r="D245" s="13"/>
      <c r="E245" s="13"/>
      <c r="F245" s="14"/>
      <c r="G245" s="14"/>
      <c r="H245" s="14"/>
      <c r="I245" s="14"/>
      <c r="J245" s="14"/>
      <c r="K245" s="14"/>
      <c r="L245" s="14"/>
      <c r="M245" s="14"/>
      <c r="N245" s="14"/>
      <c r="O245" s="14"/>
      <c r="P245" s="14"/>
      <c r="Q245" s="14"/>
      <c r="R245" s="14"/>
      <c r="S245" s="14"/>
      <c r="T245" s="14"/>
      <c r="U245" s="14"/>
      <c r="V245" s="14"/>
      <c r="W245" s="14"/>
      <c r="X245" s="14"/>
      <c r="Y245"/>
      <c r="Z245" s="14"/>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row>
    <row r="246" spans="1:121" x14ac:dyDescent="0.25">
      <c r="A246" s="8"/>
      <c r="B246" s="13"/>
      <c r="C246" s="13"/>
      <c r="D246" s="13"/>
      <c r="E246" s="13"/>
      <c r="G246" s="14"/>
      <c r="H246" s="14"/>
      <c r="I246" s="14"/>
      <c r="J246" s="14"/>
      <c r="K246" s="14"/>
      <c r="L246" s="14"/>
      <c r="M246" s="14"/>
      <c r="N246" s="14"/>
      <c r="O246" s="14"/>
      <c r="P246" s="14"/>
      <c r="Q246" s="14"/>
      <c r="R246" s="14"/>
      <c r="S246" s="14"/>
      <c r="T246" s="14"/>
      <c r="U246" s="14"/>
      <c r="V246" s="14"/>
      <c r="W246" s="14"/>
      <c r="X246" s="14"/>
      <c r="Z246" s="14"/>
    </row>
    <row r="247" spans="1:121" x14ac:dyDescent="0.25">
      <c r="A247" s="8"/>
      <c r="B247" s="13"/>
      <c r="C247" s="13"/>
      <c r="D247" s="13"/>
      <c r="E247" s="13"/>
      <c r="G247" s="14"/>
      <c r="H247" s="14"/>
      <c r="I247" s="14"/>
      <c r="J247" s="14"/>
      <c r="K247" s="14"/>
      <c r="L247" s="14"/>
      <c r="M247" s="14"/>
      <c r="N247" s="14"/>
      <c r="O247" s="14"/>
      <c r="P247" s="14"/>
      <c r="Q247" s="14"/>
      <c r="R247" s="14"/>
      <c r="S247" s="14"/>
      <c r="T247" s="14"/>
      <c r="U247" s="14"/>
      <c r="V247" s="14"/>
      <c r="W247" s="14"/>
      <c r="X247" s="14"/>
      <c r="Z247" s="14"/>
    </row>
    <row r="248" spans="1:121" x14ac:dyDescent="0.25">
      <c r="A248" s="17"/>
    </row>
  </sheetData>
  <mergeCells count="2551">
    <mergeCell ref="E70:E71"/>
    <mergeCell ref="E72:E73"/>
    <mergeCell ref="E74:E75"/>
    <mergeCell ref="E76:E77"/>
    <mergeCell ref="X8:X9"/>
    <mergeCell ref="A8:A9"/>
    <mergeCell ref="B8:B9"/>
    <mergeCell ref="D8:D9"/>
    <mergeCell ref="F8:F9"/>
    <mergeCell ref="G8:G9"/>
    <mergeCell ref="H8:H9"/>
    <mergeCell ref="I8:I9"/>
    <mergeCell ref="J8:J9"/>
    <mergeCell ref="K8:K9"/>
    <mergeCell ref="X12:X13"/>
    <mergeCell ref="X10:X11"/>
    <mergeCell ref="C8:C9"/>
    <mergeCell ref="I14:I15"/>
    <mergeCell ref="J14:J15"/>
    <mergeCell ref="K14:K15"/>
    <mergeCell ref="I12:I13"/>
    <mergeCell ref="J12:J13"/>
    <mergeCell ref="K12:K13"/>
    <mergeCell ref="X68:X69"/>
    <mergeCell ref="E8:E9"/>
    <mergeCell ref="E10:E11"/>
    <mergeCell ref="E12:E13"/>
    <mergeCell ref="E14:E15"/>
    <mergeCell ref="E16:E17"/>
    <mergeCell ref="E18:E19"/>
    <mergeCell ref="E20:E21"/>
    <mergeCell ref="E22:E23"/>
    <mergeCell ref="O10:O11"/>
    <mergeCell ref="A12:A13"/>
    <mergeCell ref="A10:A11"/>
    <mergeCell ref="B10:B11"/>
    <mergeCell ref="D10:D11"/>
    <mergeCell ref="F10:F11"/>
    <mergeCell ref="G10:G11"/>
    <mergeCell ref="H10:H11"/>
    <mergeCell ref="C10:C11"/>
    <mergeCell ref="I10:I11"/>
    <mergeCell ref="J10:J11"/>
    <mergeCell ref="K10:K11"/>
    <mergeCell ref="C12:C13"/>
    <mergeCell ref="L8:L9"/>
    <mergeCell ref="M8:M9"/>
    <mergeCell ref="O8:O9"/>
    <mergeCell ref="L14:L15"/>
    <mergeCell ref="M14:M15"/>
    <mergeCell ref="O14:O15"/>
    <mergeCell ref="M10:M11"/>
    <mergeCell ref="A18:A19"/>
    <mergeCell ref="B18:B19"/>
    <mergeCell ref="D18:D19"/>
    <mergeCell ref="F18:F19"/>
    <mergeCell ref="L10:L11"/>
    <mergeCell ref="N68:N69"/>
    <mergeCell ref="O68:O69"/>
    <mergeCell ref="H66:H67"/>
    <mergeCell ref="I66:I67"/>
    <mergeCell ref="J66:J67"/>
    <mergeCell ref="K66:K67"/>
    <mergeCell ref="M66:M67"/>
    <mergeCell ref="O66:O67"/>
    <mergeCell ref="C66:C67"/>
    <mergeCell ref="E24:E25"/>
    <mergeCell ref="E26:E27"/>
    <mergeCell ref="E28:E29"/>
    <mergeCell ref="E30:E31"/>
    <mergeCell ref="E32:E33"/>
    <mergeCell ref="E34:E35"/>
    <mergeCell ref="E36:E37"/>
    <mergeCell ref="E38:E39"/>
    <mergeCell ref="E40:E41"/>
    <mergeCell ref="E42:E43"/>
    <mergeCell ref="O60:O61"/>
    <mergeCell ref="E66:E67"/>
    <mergeCell ref="E54:E55"/>
    <mergeCell ref="E62:E63"/>
    <mergeCell ref="J68:J69"/>
    <mergeCell ref="K68:K69"/>
    <mergeCell ref="L68:L69"/>
    <mergeCell ref="M68:M69"/>
    <mergeCell ref="X14:X15"/>
    <mergeCell ref="A16:A17"/>
    <mergeCell ref="B16:B17"/>
    <mergeCell ref="D16:D17"/>
    <mergeCell ref="F16:F17"/>
    <mergeCell ref="G16:G17"/>
    <mergeCell ref="H16:H17"/>
    <mergeCell ref="A14:A15"/>
    <mergeCell ref="B14:B15"/>
    <mergeCell ref="D14:D15"/>
    <mergeCell ref="F14:F15"/>
    <mergeCell ref="G14:G15"/>
    <mergeCell ref="H14:H15"/>
    <mergeCell ref="B12:B13"/>
    <mergeCell ref="D12:D13"/>
    <mergeCell ref="F12:F13"/>
    <mergeCell ref="G12:G13"/>
    <mergeCell ref="L12:L13"/>
    <mergeCell ref="O12:O13"/>
    <mergeCell ref="M12:M13"/>
    <mergeCell ref="I16:I17"/>
    <mergeCell ref="J16:J17"/>
    <mergeCell ref="K16:K17"/>
    <mergeCell ref="L16:L17"/>
    <mergeCell ref="M16:M17"/>
    <mergeCell ref="M20:M21"/>
    <mergeCell ref="C16:C17"/>
    <mergeCell ref="C18:C19"/>
    <mergeCell ref="H12:H13"/>
    <mergeCell ref="L18:L19"/>
    <mergeCell ref="M18:M19"/>
    <mergeCell ref="C14:C15"/>
    <mergeCell ref="E64:E65"/>
    <mergeCell ref="O58:O59"/>
    <mergeCell ref="E58:E59"/>
    <mergeCell ref="E44:E45"/>
    <mergeCell ref="E46:E47"/>
    <mergeCell ref="E48:E49"/>
    <mergeCell ref="E50:E51"/>
    <mergeCell ref="O18:O19"/>
    <mergeCell ref="L48:L49"/>
    <mergeCell ref="M48:M49"/>
    <mergeCell ref="O48:O49"/>
    <mergeCell ref="C54:C55"/>
    <mergeCell ref="L54:L55"/>
    <mergeCell ref="M54:M55"/>
    <mergeCell ref="O54:O55"/>
    <mergeCell ref="X18:X19"/>
    <mergeCell ref="I28:I29"/>
    <mergeCell ref="J28:J29"/>
    <mergeCell ref="K28:K29"/>
    <mergeCell ref="I26:I27"/>
    <mergeCell ref="J26:J27"/>
    <mergeCell ref="K26:K27"/>
    <mergeCell ref="L26:L27"/>
    <mergeCell ref="M26:M27"/>
    <mergeCell ref="O26:O27"/>
    <mergeCell ref="L24:L25"/>
    <mergeCell ref="M24:M25"/>
    <mergeCell ref="O24:O25"/>
    <mergeCell ref="O16:O17"/>
    <mergeCell ref="X24:X25"/>
    <mergeCell ref="D20:D21"/>
    <mergeCell ref="F20:F21"/>
    <mergeCell ref="G20:G21"/>
    <mergeCell ref="H20:H21"/>
    <mergeCell ref="G22:G23"/>
    <mergeCell ref="H22:H23"/>
    <mergeCell ref="I22:I23"/>
    <mergeCell ref="J22:J23"/>
    <mergeCell ref="X16:X17"/>
    <mergeCell ref="O20:O21"/>
    <mergeCell ref="K22:K23"/>
    <mergeCell ref="G18:G19"/>
    <mergeCell ref="H18:H19"/>
    <mergeCell ref="I18:I19"/>
    <mergeCell ref="J18:J19"/>
    <mergeCell ref="K18:K19"/>
    <mergeCell ref="K20:K21"/>
    <mergeCell ref="A26:A27"/>
    <mergeCell ref="B26:B27"/>
    <mergeCell ref="D26:D27"/>
    <mergeCell ref="F26:F27"/>
    <mergeCell ref="G26:G27"/>
    <mergeCell ref="H26:H27"/>
    <mergeCell ref="X20:X21"/>
    <mergeCell ref="A24:A25"/>
    <mergeCell ref="B24:B25"/>
    <mergeCell ref="D24:D25"/>
    <mergeCell ref="F24:F25"/>
    <mergeCell ref="G24:G25"/>
    <mergeCell ref="H24:H25"/>
    <mergeCell ref="I24:I25"/>
    <mergeCell ref="J24:J25"/>
    <mergeCell ref="K24:K25"/>
    <mergeCell ref="I20:I21"/>
    <mergeCell ref="J20:J21"/>
    <mergeCell ref="C20:C21"/>
    <mergeCell ref="C22:C23"/>
    <mergeCell ref="C24:C25"/>
    <mergeCell ref="C26:C27"/>
    <mergeCell ref="L22:L23"/>
    <mergeCell ref="M22:M23"/>
    <mergeCell ref="O22:O23"/>
    <mergeCell ref="X22:X23"/>
    <mergeCell ref="X26:X27"/>
    <mergeCell ref="A20:A21"/>
    <mergeCell ref="B20:B21"/>
    <mergeCell ref="A22:A23"/>
    <mergeCell ref="B22:B23"/>
    <mergeCell ref="L20:L21"/>
    <mergeCell ref="X30:X31"/>
    <mergeCell ref="A32:A33"/>
    <mergeCell ref="B32:B33"/>
    <mergeCell ref="D32:D33"/>
    <mergeCell ref="F32:F33"/>
    <mergeCell ref="G32:G33"/>
    <mergeCell ref="H32:H33"/>
    <mergeCell ref="I32:I33"/>
    <mergeCell ref="J32:J33"/>
    <mergeCell ref="K32:K33"/>
    <mergeCell ref="I30:I31"/>
    <mergeCell ref="J30:J31"/>
    <mergeCell ref="K30:K31"/>
    <mergeCell ref="L30:L31"/>
    <mergeCell ref="M30:M31"/>
    <mergeCell ref="O30:O31"/>
    <mergeCell ref="L28:L29"/>
    <mergeCell ref="M28:M29"/>
    <mergeCell ref="O28:O29"/>
    <mergeCell ref="X28:X29"/>
    <mergeCell ref="A30:A31"/>
    <mergeCell ref="B30:B31"/>
    <mergeCell ref="D30:D31"/>
    <mergeCell ref="F30:F31"/>
    <mergeCell ref="G30:G31"/>
    <mergeCell ref="H30:H31"/>
    <mergeCell ref="A28:A29"/>
    <mergeCell ref="B28:B29"/>
    <mergeCell ref="D28:D29"/>
    <mergeCell ref="F28:F29"/>
    <mergeCell ref="G28:G29"/>
    <mergeCell ref="H28:H29"/>
    <mergeCell ref="X34:X35"/>
    <mergeCell ref="A36:A37"/>
    <mergeCell ref="B36:B37"/>
    <mergeCell ref="D36:D37"/>
    <mergeCell ref="F36:F37"/>
    <mergeCell ref="G36:G37"/>
    <mergeCell ref="H36:H37"/>
    <mergeCell ref="I36:I37"/>
    <mergeCell ref="J36:J37"/>
    <mergeCell ref="K36:K37"/>
    <mergeCell ref="I34:I35"/>
    <mergeCell ref="J34:J35"/>
    <mergeCell ref="K34:K35"/>
    <mergeCell ref="L34:L35"/>
    <mergeCell ref="M34:M35"/>
    <mergeCell ref="O34:O35"/>
    <mergeCell ref="L32:L33"/>
    <mergeCell ref="M32:M33"/>
    <mergeCell ref="O32:O33"/>
    <mergeCell ref="X32:X33"/>
    <mergeCell ref="A34:A35"/>
    <mergeCell ref="B34:B35"/>
    <mergeCell ref="D34:D35"/>
    <mergeCell ref="F34:F35"/>
    <mergeCell ref="G34:G35"/>
    <mergeCell ref="H34:H35"/>
    <mergeCell ref="X38:X39"/>
    <mergeCell ref="A40:A41"/>
    <mergeCell ref="B40:B41"/>
    <mergeCell ref="D40:D41"/>
    <mergeCell ref="F40:F41"/>
    <mergeCell ref="G40:G41"/>
    <mergeCell ref="H40:H41"/>
    <mergeCell ref="I40:I41"/>
    <mergeCell ref="J40:J41"/>
    <mergeCell ref="K40:K41"/>
    <mergeCell ref="I38:I39"/>
    <mergeCell ref="J38:J39"/>
    <mergeCell ref="K38:K39"/>
    <mergeCell ref="L38:L39"/>
    <mergeCell ref="M38:M39"/>
    <mergeCell ref="O38:O39"/>
    <mergeCell ref="L36:L37"/>
    <mergeCell ref="M36:M37"/>
    <mergeCell ref="O36:O37"/>
    <mergeCell ref="X36:X37"/>
    <mergeCell ref="A38:A39"/>
    <mergeCell ref="B38:B39"/>
    <mergeCell ref="D38:D39"/>
    <mergeCell ref="F38:F39"/>
    <mergeCell ref="G38:G39"/>
    <mergeCell ref="H38:H39"/>
    <mergeCell ref="U44:U45"/>
    <mergeCell ref="V44:V45"/>
    <mergeCell ref="V46:V47"/>
    <mergeCell ref="L42:L43"/>
    <mergeCell ref="M42:M43"/>
    <mergeCell ref="O42:O43"/>
    <mergeCell ref="X42:X43"/>
    <mergeCell ref="A42:A43"/>
    <mergeCell ref="B42:B43"/>
    <mergeCell ref="D42:D43"/>
    <mergeCell ref="F42:F43"/>
    <mergeCell ref="G42:G43"/>
    <mergeCell ref="H42:H43"/>
    <mergeCell ref="I42:I43"/>
    <mergeCell ref="J42:J43"/>
    <mergeCell ref="K42:K43"/>
    <mergeCell ref="L40:L41"/>
    <mergeCell ref="M40:M41"/>
    <mergeCell ref="O40:O41"/>
    <mergeCell ref="X40:X41"/>
    <mergeCell ref="P42:P43"/>
    <mergeCell ref="R42:R43"/>
    <mergeCell ref="V40:V41"/>
    <mergeCell ref="V42:V43"/>
    <mergeCell ref="R40:R41"/>
    <mergeCell ref="C40:C41"/>
    <mergeCell ref="C42:C43"/>
    <mergeCell ref="L44:L45"/>
    <mergeCell ref="M44:M45"/>
    <mergeCell ref="X46:X47"/>
    <mergeCell ref="S68:S69"/>
    <mergeCell ref="E68:E69"/>
    <mergeCell ref="E60:E61"/>
    <mergeCell ref="O44:O45"/>
    <mergeCell ref="X44:X45"/>
    <mergeCell ref="A46:A47"/>
    <mergeCell ref="B46:B47"/>
    <mergeCell ref="D46:D47"/>
    <mergeCell ref="F46:F47"/>
    <mergeCell ref="G46:G47"/>
    <mergeCell ref="H46:H47"/>
    <mergeCell ref="A44:A45"/>
    <mergeCell ref="B44:B45"/>
    <mergeCell ref="D44:D45"/>
    <mergeCell ref="F44:F45"/>
    <mergeCell ref="G44:G45"/>
    <mergeCell ref="H44:H45"/>
    <mergeCell ref="I44:I45"/>
    <mergeCell ref="J44:J45"/>
    <mergeCell ref="K44:K45"/>
    <mergeCell ref="Q44:Q45"/>
    <mergeCell ref="Q46:Q47"/>
    <mergeCell ref="P44:P45"/>
    <mergeCell ref="P46:P47"/>
    <mergeCell ref="R44:R45"/>
    <mergeCell ref="R46:R47"/>
    <mergeCell ref="S44:S45"/>
    <mergeCell ref="S46:S47"/>
    <mergeCell ref="W44:W45"/>
    <mergeCell ref="W46:W47"/>
    <mergeCell ref="T44:T45"/>
    <mergeCell ref="T46:T47"/>
    <mergeCell ref="A48:A49"/>
    <mergeCell ref="B48:B49"/>
    <mergeCell ref="D48:D49"/>
    <mergeCell ref="F48:F49"/>
    <mergeCell ref="G48:G49"/>
    <mergeCell ref="H48:H49"/>
    <mergeCell ref="I48:I49"/>
    <mergeCell ref="J48:J49"/>
    <mergeCell ref="K48:K49"/>
    <mergeCell ref="I46:I47"/>
    <mergeCell ref="J46:J47"/>
    <mergeCell ref="K46:K47"/>
    <mergeCell ref="L46:L47"/>
    <mergeCell ref="M46:M47"/>
    <mergeCell ref="O46:O47"/>
    <mergeCell ref="U46:U47"/>
    <mergeCell ref="U48:U49"/>
    <mergeCell ref="B50:B51"/>
    <mergeCell ref="D50:D51"/>
    <mergeCell ref="F50:F51"/>
    <mergeCell ref="G50:G51"/>
    <mergeCell ref="H50:H51"/>
    <mergeCell ref="I50:I51"/>
    <mergeCell ref="J50:J51"/>
    <mergeCell ref="K50:K51"/>
    <mergeCell ref="C50:C51"/>
    <mergeCell ref="C52:C53"/>
    <mergeCell ref="R52:R53"/>
    <mergeCell ref="E52:E53"/>
    <mergeCell ref="A50:A51"/>
    <mergeCell ref="L50:L51"/>
    <mergeCell ref="M50:M51"/>
    <mergeCell ref="O50:O51"/>
    <mergeCell ref="B70:B71"/>
    <mergeCell ref="D70:D71"/>
    <mergeCell ref="F70:F71"/>
    <mergeCell ref="G70:G71"/>
    <mergeCell ref="H70:H71"/>
    <mergeCell ref="I70:I71"/>
    <mergeCell ref="J70:J71"/>
    <mergeCell ref="K70:K71"/>
    <mergeCell ref="A66:A67"/>
    <mergeCell ref="A68:A69"/>
    <mergeCell ref="B68:B69"/>
    <mergeCell ref="C68:C69"/>
    <mergeCell ref="D68:D69"/>
    <mergeCell ref="G68:G69"/>
    <mergeCell ref="H68:H69"/>
    <mergeCell ref="I68:I69"/>
    <mergeCell ref="A74:A75"/>
    <mergeCell ref="B74:B75"/>
    <mergeCell ref="D74:D75"/>
    <mergeCell ref="F74:F75"/>
    <mergeCell ref="G74:G75"/>
    <mergeCell ref="H74:H75"/>
    <mergeCell ref="X52:X53"/>
    <mergeCell ref="A54:A55"/>
    <mergeCell ref="B54:B55"/>
    <mergeCell ref="D54:D55"/>
    <mergeCell ref="F54:F55"/>
    <mergeCell ref="G54:G55"/>
    <mergeCell ref="H54:H55"/>
    <mergeCell ref="I54:I55"/>
    <mergeCell ref="J54:J55"/>
    <mergeCell ref="K54:K55"/>
    <mergeCell ref="I52:I53"/>
    <mergeCell ref="J52:J53"/>
    <mergeCell ref="K52:K53"/>
    <mergeCell ref="L52:L53"/>
    <mergeCell ref="M52:M53"/>
    <mergeCell ref="O52:O53"/>
    <mergeCell ref="L66:L67"/>
    <mergeCell ref="O70:O71"/>
    <mergeCell ref="X70:X71"/>
    <mergeCell ref="A70:A71"/>
    <mergeCell ref="A52:A53"/>
    <mergeCell ref="B52:B53"/>
    <mergeCell ref="D52:D53"/>
    <mergeCell ref="F52:F53"/>
    <mergeCell ref="G52:G53"/>
    <mergeCell ref="H52:H53"/>
    <mergeCell ref="X66:X67"/>
    <mergeCell ref="L70:L71"/>
    <mergeCell ref="M70:M71"/>
    <mergeCell ref="B66:B67"/>
    <mergeCell ref="D66:D67"/>
    <mergeCell ref="F66:F67"/>
    <mergeCell ref="G66:G67"/>
    <mergeCell ref="X78:X79"/>
    <mergeCell ref="A80:A81"/>
    <mergeCell ref="F80:F81"/>
    <mergeCell ref="G80:G81"/>
    <mergeCell ref="H80:H81"/>
    <mergeCell ref="I80:I81"/>
    <mergeCell ref="J80:J81"/>
    <mergeCell ref="K80:K81"/>
    <mergeCell ref="I78:I79"/>
    <mergeCell ref="J78:J79"/>
    <mergeCell ref="K78:K79"/>
    <mergeCell ref="L78:L79"/>
    <mergeCell ref="M78:M79"/>
    <mergeCell ref="O78:O79"/>
    <mergeCell ref="L76:L77"/>
    <mergeCell ref="M76:M77"/>
    <mergeCell ref="O76:O77"/>
    <mergeCell ref="X76:X77"/>
    <mergeCell ref="A78:A79"/>
    <mergeCell ref="D78:D79"/>
    <mergeCell ref="F78:F79"/>
    <mergeCell ref="G78:G79"/>
    <mergeCell ref="H78:H79"/>
    <mergeCell ref="A76:A77"/>
    <mergeCell ref="B76:B77"/>
    <mergeCell ref="F76:F77"/>
    <mergeCell ref="G76:G77"/>
    <mergeCell ref="H76:H77"/>
    <mergeCell ref="N78:N79"/>
    <mergeCell ref="X82:X83"/>
    <mergeCell ref="A84:A85"/>
    <mergeCell ref="B84:B85"/>
    <mergeCell ref="D84:D85"/>
    <mergeCell ref="F84:F85"/>
    <mergeCell ref="G84:G85"/>
    <mergeCell ref="H84:H85"/>
    <mergeCell ref="I84:I85"/>
    <mergeCell ref="J84:J85"/>
    <mergeCell ref="K84:K85"/>
    <mergeCell ref="I82:I83"/>
    <mergeCell ref="J82:J83"/>
    <mergeCell ref="K82:K83"/>
    <mergeCell ref="L82:L83"/>
    <mergeCell ref="M82:M83"/>
    <mergeCell ref="O82:O83"/>
    <mergeCell ref="L80:L81"/>
    <mergeCell ref="M80:M81"/>
    <mergeCell ref="O80:O81"/>
    <mergeCell ref="X80:X81"/>
    <mergeCell ref="A82:A83"/>
    <mergeCell ref="B82:B83"/>
    <mergeCell ref="D82:D83"/>
    <mergeCell ref="F82:F83"/>
    <mergeCell ref="G82:G83"/>
    <mergeCell ref="H82:H83"/>
    <mergeCell ref="N80:N81"/>
    <mergeCell ref="N82:N83"/>
    <mergeCell ref="X86:X87"/>
    <mergeCell ref="A88:A89"/>
    <mergeCell ref="B88:B89"/>
    <mergeCell ref="D88:D89"/>
    <mergeCell ref="F88:F89"/>
    <mergeCell ref="G88:G89"/>
    <mergeCell ref="H88:H89"/>
    <mergeCell ref="I88:I89"/>
    <mergeCell ref="J88:J89"/>
    <mergeCell ref="K88:K89"/>
    <mergeCell ref="I86:I87"/>
    <mergeCell ref="J86:J87"/>
    <mergeCell ref="K86:K87"/>
    <mergeCell ref="L86:L87"/>
    <mergeCell ref="M86:M87"/>
    <mergeCell ref="O86:O87"/>
    <mergeCell ref="L84:L85"/>
    <mergeCell ref="M84:M85"/>
    <mergeCell ref="O84:O85"/>
    <mergeCell ref="X84:X85"/>
    <mergeCell ref="A86:A87"/>
    <mergeCell ref="B86:B87"/>
    <mergeCell ref="D86:D87"/>
    <mergeCell ref="F86:F87"/>
    <mergeCell ref="G86:G87"/>
    <mergeCell ref="H86:H87"/>
    <mergeCell ref="N84:N85"/>
    <mergeCell ref="N86:N87"/>
    <mergeCell ref="V88:V89"/>
    <mergeCell ref="X90:X91"/>
    <mergeCell ref="A92:A93"/>
    <mergeCell ref="B92:B93"/>
    <mergeCell ref="D92:D93"/>
    <mergeCell ref="F92:F93"/>
    <mergeCell ref="G92:G93"/>
    <mergeCell ref="H92:H93"/>
    <mergeCell ref="I92:I93"/>
    <mergeCell ref="J92:J93"/>
    <mergeCell ref="K92:K93"/>
    <mergeCell ref="I90:I91"/>
    <mergeCell ref="J90:J91"/>
    <mergeCell ref="K90:K91"/>
    <mergeCell ref="L90:L91"/>
    <mergeCell ref="M90:M91"/>
    <mergeCell ref="O90:O91"/>
    <mergeCell ref="L88:L89"/>
    <mergeCell ref="M88:M89"/>
    <mergeCell ref="O88:O89"/>
    <mergeCell ref="X88:X89"/>
    <mergeCell ref="A90:A91"/>
    <mergeCell ref="B90:B91"/>
    <mergeCell ref="D90:D91"/>
    <mergeCell ref="F90:F91"/>
    <mergeCell ref="G90:G91"/>
    <mergeCell ref="H90:H91"/>
    <mergeCell ref="N88:N89"/>
    <mergeCell ref="N90:N91"/>
    <mergeCell ref="R92:R93"/>
    <mergeCell ref="S92:S93"/>
    <mergeCell ref="W92:W93"/>
    <mergeCell ref="T92:T93"/>
    <mergeCell ref="X94:X95"/>
    <mergeCell ref="A96:A97"/>
    <mergeCell ref="B96:B97"/>
    <mergeCell ref="D96:D97"/>
    <mergeCell ref="F96:F97"/>
    <mergeCell ref="G96:G97"/>
    <mergeCell ref="H96:H97"/>
    <mergeCell ref="I96:I97"/>
    <mergeCell ref="J96:J97"/>
    <mergeCell ref="K96:K97"/>
    <mergeCell ref="I94:I95"/>
    <mergeCell ref="J94:J95"/>
    <mergeCell ref="K94:K95"/>
    <mergeCell ref="L94:L95"/>
    <mergeCell ref="M94:M95"/>
    <mergeCell ref="O94:O95"/>
    <mergeCell ref="L92:L93"/>
    <mergeCell ref="M92:M93"/>
    <mergeCell ref="O92:O93"/>
    <mergeCell ref="X92:X93"/>
    <mergeCell ref="A94:A95"/>
    <mergeCell ref="B94:B95"/>
    <mergeCell ref="D94:D95"/>
    <mergeCell ref="F94:F95"/>
    <mergeCell ref="G94:G95"/>
    <mergeCell ref="H94:H95"/>
    <mergeCell ref="N92:N93"/>
    <mergeCell ref="N94:N95"/>
    <mergeCell ref="Q92:Q93"/>
    <mergeCell ref="Q94:Q95"/>
    <mergeCell ref="P92:P93"/>
    <mergeCell ref="P94:P95"/>
    <mergeCell ref="X98:X99"/>
    <mergeCell ref="A100:A101"/>
    <mergeCell ref="B100:B101"/>
    <mergeCell ref="D100:D101"/>
    <mergeCell ref="F100:F101"/>
    <mergeCell ref="G100:G101"/>
    <mergeCell ref="H100:H101"/>
    <mergeCell ref="I100:I101"/>
    <mergeCell ref="J100:J101"/>
    <mergeCell ref="K100:K101"/>
    <mergeCell ref="I98:I99"/>
    <mergeCell ref="J98:J99"/>
    <mergeCell ref="K98:K99"/>
    <mergeCell ref="L98:L99"/>
    <mergeCell ref="M98:M99"/>
    <mergeCell ref="O98:O99"/>
    <mergeCell ref="L96:L97"/>
    <mergeCell ref="M96:M97"/>
    <mergeCell ref="O96:O97"/>
    <mergeCell ref="X96:X97"/>
    <mergeCell ref="A98:A99"/>
    <mergeCell ref="B98:B99"/>
    <mergeCell ref="D98:D99"/>
    <mergeCell ref="F98:F99"/>
    <mergeCell ref="G98:G99"/>
    <mergeCell ref="H98:H99"/>
    <mergeCell ref="N96:N97"/>
    <mergeCell ref="N98:N99"/>
    <mergeCell ref="Q96:Q97"/>
    <mergeCell ref="Q98:Q99"/>
    <mergeCell ref="P96:P97"/>
    <mergeCell ref="P98:P99"/>
    <mergeCell ref="X102:X103"/>
    <mergeCell ref="A104:A105"/>
    <mergeCell ref="B104:B105"/>
    <mergeCell ref="D104:D105"/>
    <mergeCell ref="F104:F105"/>
    <mergeCell ref="G104:G105"/>
    <mergeCell ref="H104:H105"/>
    <mergeCell ref="I104:I105"/>
    <mergeCell ref="J104:J105"/>
    <mergeCell ref="K104:K105"/>
    <mergeCell ref="I102:I103"/>
    <mergeCell ref="J102:J103"/>
    <mergeCell ref="K102:K103"/>
    <mergeCell ref="L102:L103"/>
    <mergeCell ref="M102:M103"/>
    <mergeCell ref="O102:O103"/>
    <mergeCell ref="L100:L101"/>
    <mergeCell ref="M100:M101"/>
    <mergeCell ref="O100:O101"/>
    <mergeCell ref="X100:X101"/>
    <mergeCell ref="A102:A103"/>
    <mergeCell ref="B102:B103"/>
    <mergeCell ref="D102:D103"/>
    <mergeCell ref="F102:F103"/>
    <mergeCell ref="G102:G103"/>
    <mergeCell ref="H102:H103"/>
    <mergeCell ref="N100:N101"/>
    <mergeCell ref="N102:N103"/>
    <mergeCell ref="Q100:Q101"/>
    <mergeCell ref="Q102:Q103"/>
    <mergeCell ref="P100:P101"/>
    <mergeCell ref="P102:P103"/>
    <mergeCell ref="X106:X107"/>
    <mergeCell ref="A108:A109"/>
    <mergeCell ref="B108:B109"/>
    <mergeCell ref="D108:D109"/>
    <mergeCell ref="F108:F109"/>
    <mergeCell ref="G108:G109"/>
    <mergeCell ref="H108:H109"/>
    <mergeCell ref="I108:I109"/>
    <mergeCell ref="J108:J109"/>
    <mergeCell ref="K108:K109"/>
    <mergeCell ref="I106:I107"/>
    <mergeCell ref="J106:J107"/>
    <mergeCell ref="K106:K107"/>
    <mergeCell ref="L106:L107"/>
    <mergeCell ref="M106:M107"/>
    <mergeCell ref="O106:O107"/>
    <mergeCell ref="L104:L105"/>
    <mergeCell ref="M104:M105"/>
    <mergeCell ref="O104:O105"/>
    <mergeCell ref="X104:X105"/>
    <mergeCell ref="A106:A107"/>
    <mergeCell ref="B106:B107"/>
    <mergeCell ref="D106:D107"/>
    <mergeCell ref="F106:F107"/>
    <mergeCell ref="G106:G107"/>
    <mergeCell ref="H106:H107"/>
    <mergeCell ref="N104:N105"/>
    <mergeCell ref="N106:N107"/>
    <mergeCell ref="Q104:Q105"/>
    <mergeCell ref="Q106:Q107"/>
    <mergeCell ref="P104:P105"/>
    <mergeCell ref="P106:P107"/>
    <mergeCell ref="X110:X111"/>
    <mergeCell ref="A112:A113"/>
    <mergeCell ref="B112:B113"/>
    <mergeCell ref="D112:D113"/>
    <mergeCell ref="F112:F113"/>
    <mergeCell ref="G112:G113"/>
    <mergeCell ref="H112:H113"/>
    <mergeCell ref="I112:I113"/>
    <mergeCell ref="J112:J113"/>
    <mergeCell ref="K112:K113"/>
    <mergeCell ref="I110:I111"/>
    <mergeCell ref="J110:J111"/>
    <mergeCell ref="K110:K111"/>
    <mergeCell ref="L110:L111"/>
    <mergeCell ref="M110:M111"/>
    <mergeCell ref="O110:O111"/>
    <mergeCell ref="L108:L109"/>
    <mergeCell ref="M108:M109"/>
    <mergeCell ref="O108:O109"/>
    <mergeCell ref="X108:X109"/>
    <mergeCell ref="A110:A111"/>
    <mergeCell ref="B110:B111"/>
    <mergeCell ref="D110:D111"/>
    <mergeCell ref="F110:F111"/>
    <mergeCell ref="G110:G111"/>
    <mergeCell ref="H110:H111"/>
    <mergeCell ref="N108:N109"/>
    <mergeCell ref="N110:N111"/>
    <mergeCell ref="Q108:Q109"/>
    <mergeCell ref="Q110:Q111"/>
    <mergeCell ref="P108:P109"/>
    <mergeCell ref="P110:P111"/>
    <mergeCell ref="X114:X115"/>
    <mergeCell ref="A116:A117"/>
    <mergeCell ref="B116:B117"/>
    <mergeCell ref="D116:D117"/>
    <mergeCell ref="F116:F117"/>
    <mergeCell ref="G116:G117"/>
    <mergeCell ref="H116:H117"/>
    <mergeCell ref="I116:I117"/>
    <mergeCell ref="J116:J117"/>
    <mergeCell ref="K116:K117"/>
    <mergeCell ref="I114:I115"/>
    <mergeCell ref="J114:J115"/>
    <mergeCell ref="K114:K115"/>
    <mergeCell ref="L114:L115"/>
    <mergeCell ref="M114:M115"/>
    <mergeCell ref="O114:O115"/>
    <mergeCell ref="L112:L113"/>
    <mergeCell ref="M112:M113"/>
    <mergeCell ref="O112:O113"/>
    <mergeCell ref="X112:X113"/>
    <mergeCell ref="A114:A115"/>
    <mergeCell ref="B114:B115"/>
    <mergeCell ref="D114:D115"/>
    <mergeCell ref="F114:F115"/>
    <mergeCell ref="G114:G115"/>
    <mergeCell ref="H114:H115"/>
    <mergeCell ref="N112:N113"/>
    <mergeCell ref="N114:N115"/>
    <mergeCell ref="Q112:Q113"/>
    <mergeCell ref="Q114:Q115"/>
    <mergeCell ref="P112:P113"/>
    <mergeCell ref="P114:P115"/>
    <mergeCell ref="X118:X119"/>
    <mergeCell ref="A120:A121"/>
    <mergeCell ref="B120:B121"/>
    <mergeCell ref="D120:D121"/>
    <mergeCell ref="F120:F121"/>
    <mergeCell ref="G120:G121"/>
    <mergeCell ref="H120:H121"/>
    <mergeCell ref="I120:I121"/>
    <mergeCell ref="J120:J121"/>
    <mergeCell ref="K120:K121"/>
    <mergeCell ref="I118:I119"/>
    <mergeCell ref="J118:J119"/>
    <mergeCell ref="K118:K119"/>
    <mergeCell ref="L118:L119"/>
    <mergeCell ref="M118:M119"/>
    <mergeCell ref="O118:O119"/>
    <mergeCell ref="L116:L117"/>
    <mergeCell ref="M116:M117"/>
    <mergeCell ref="O116:O117"/>
    <mergeCell ref="X116:X117"/>
    <mergeCell ref="A118:A119"/>
    <mergeCell ref="B118:B119"/>
    <mergeCell ref="D118:D119"/>
    <mergeCell ref="F118:F119"/>
    <mergeCell ref="G118:G119"/>
    <mergeCell ref="H118:H119"/>
    <mergeCell ref="N116:N117"/>
    <mergeCell ref="N118:N119"/>
    <mergeCell ref="Q116:Q117"/>
    <mergeCell ref="Q118:Q119"/>
    <mergeCell ref="P116:P117"/>
    <mergeCell ref="P118:P119"/>
    <mergeCell ref="X122:X123"/>
    <mergeCell ref="A124:A125"/>
    <mergeCell ref="B124:B125"/>
    <mergeCell ref="D124:D125"/>
    <mergeCell ref="F124:F125"/>
    <mergeCell ref="G124:G125"/>
    <mergeCell ref="H124:H125"/>
    <mergeCell ref="I124:I125"/>
    <mergeCell ref="J124:J125"/>
    <mergeCell ref="K124:K125"/>
    <mergeCell ref="I122:I123"/>
    <mergeCell ref="J122:J123"/>
    <mergeCell ref="K122:K123"/>
    <mergeCell ref="L122:L123"/>
    <mergeCell ref="M122:M123"/>
    <mergeCell ref="O122:O123"/>
    <mergeCell ref="L120:L121"/>
    <mergeCell ref="M120:M121"/>
    <mergeCell ref="O120:O121"/>
    <mergeCell ref="X120:X121"/>
    <mergeCell ref="A122:A123"/>
    <mergeCell ref="B122:B123"/>
    <mergeCell ref="D122:D123"/>
    <mergeCell ref="F122:F123"/>
    <mergeCell ref="G122:G123"/>
    <mergeCell ref="H122:H123"/>
    <mergeCell ref="N120:N121"/>
    <mergeCell ref="N122:N123"/>
    <mergeCell ref="Q120:Q121"/>
    <mergeCell ref="Q122:Q123"/>
    <mergeCell ref="P120:P121"/>
    <mergeCell ref="P122:P123"/>
    <mergeCell ref="X126:X127"/>
    <mergeCell ref="A128:A129"/>
    <mergeCell ref="B128:B129"/>
    <mergeCell ref="D128:D129"/>
    <mergeCell ref="F128:F129"/>
    <mergeCell ref="G128:G129"/>
    <mergeCell ref="H128:H129"/>
    <mergeCell ref="I128:I129"/>
    <mergeCell ref="J128:J129"/>
    <mergeCell ref="K128:K129"/>
    <mergeCell ref="I126:I127"/>
    <mergeCell ref="J126:J127"/>
    <mergeCell ref="K126:K127"/>
    <mergeCell ref="L126:L127"/>
    <mergeCell ref="M126:M127"/>
    <mergeCell ref="O126:O127"/>
    <mergeCell ref="L124:L125"/>
    <mergeCell ref="M124:M125"/>
    <mergeCell ref="O124:O125"/>
    <mergeCell ref="X124:X125"/>
    <mergeCell ref="A126:A127"/>
    <mergeCell ref="B126:B127"/>
    <mergeCell ref="D126:D127"/>
    <mergeCell ref="F126:F127"/>
    <mergeCell ref="G126:G127"/>
    <mergeCell ref="H126:H127"/>
    <mergeCell ref="N124:N125"/>
    <mergeCell ref="N126:N127"/>
    <mergeCell ref="Q124:Q125"/>
    <mergeCell ref="Q126:Q127"/>
    <mergeCell ref="P124:P125"/>
    <mergeCell ref="P126:P127"/>
    <mergeCell ref="X130:X131"/>
    <mergeCell ref="A132:A133"/>
    <mergeCell ref="B132:B133"/>
    <mergeCell ref="D132:D133"/>
    <mergeCell ref="F132:F133"/>
    <mergeCell ref="G132:G133"/>
    <mergeCell ref="H132:H133"/>
    <mergeCell ref="I132:I133"/>
    <mergeCell ref="J132:J133"/>
    <mergeCell ref="K132:K133"/>
    <mergeCell ref="I130:I131"/>
    <mergeCell ref="J130:J131"/>
    <mergeCell ref="K130:K131"/>
    <mergeCell ref="L130:L131"/>
    <mergeCell ref="M130:M131"/>
    <mergeCell ref="O130:O131"/>
    <mergeCell ref="L128:L129"/>
    <mergeCell ref="M128:M129"/>
    <mergeCell ref="O128:O129"/>
    <mergeCell ref="X128:X129"/>
    <mergeCell ref="A130:A131"/>
    <mergeCell ref="B130:B131"/>
    <mergeCell ref="D130:D131"/>
    <mergeCell ref="F130:F131"/>
    <mergeCell ref="G130:G131"/>
    <mergeCell ref="H130:H131"/>
    <mergeCell ref="N128:N129"/>
    <mergeCell ref="N130:N131"/>
    <mergeCell ref="Q128:Q129"/>
    <mergeCell ref="Q130:Q131"/>
    <mergeCell ref="P128:P129"/>
    <mergeCell ref="P130:P131"/>
    <mergeCell ref="X134:X135"/>
    <mergeCell ref="A136:A137"/>
    <mergeCell ref="B136:B137"/>
    <mergeCell ref="D136:D137"/>
    <mergeCell ref="F136:F137"/>
    <mergeCell ref="G136:G137"/>
    <mergeCell ref="H136:H137"/>
    <mergeCell ref="I136:I137"/>
    <mergeCell ref="J136:J137"/>
    <mergeCell ref="K136:K137"/>
    <mergeCell ref="I134:I135"/>
    <mergeCell ref="J134:J135"/>
    <mergeCell ref="K134:K135"/>
    <mergeCell ref="L134:L135"/>
    <mergeCell ref="M134:M135"/>
    <mergeCell ref="O134:O135"/>
    <mergeCell ref="L132:L133"/>
    <mergeCell ref="M132:M133"/>
    <mergeCell ref="O132:O133"/>
    <mergeCell ref="X132:X133"/>
    <mergeCell ref="A134:A135"/>
    <mergeCell ref="B134:B135"/>
    <mergeCell ref="D134:D135"/>
    <mergeCell ref="F134:F135"/>
    <mergeCell ref="G134:G135"/>
    <mergeCell ref="H134:H135"/>
    <mergeCell ref="N132:N133"/>
    <mergeCell ref="N134:N135"/>
    <mergeCell ref="Q132:Q133"/>
    <mergeCell ref="Q134:Q135"/>
    <mergeCell ref="P132:P133"/>
    <mergeCell ref="P134:P135"/>
    <mergeCell ref="X138:X139"/>
    <mergeCell ref="A140:A141"/>
    <mergeCell ref="B140:B141"/>
    <mergeCell ref="D140:D141"/>
    <mergeCell ref="F140:F141"/>
    <mergeCell ref="G140:G141"/>
    <mergeCell ref="H140:H141"/>
    <mergeCell ref="I140:I141"/>
    <mergeCell ref="J140:J141"/>
    <mergeCell ref="K140:K141"/>
    <mergeCell ref="I138:I139"/>
    <mergeCell ref="J138:J139"/>
    <mergeCell ref="K138:K139"/>
    <mergeCell ref="L138:L139"/>
    <mergeCell ref="M138:M139"/>
    <mergeCell ref="O138:O139"/>
    <mergeCell ref="L136:L137"/>
    <mergeCell ref="M136:M137"/>
    <mergeCell ref="O136:O137"/>
    <mergeCell ref="X136:X137"/>
    <mergeCell ref="A138:A139"/>
    <mergeCell ref="B138:B139"/>
    <mergeCell ref="D138:D139"/>
    <mergeCell ref="F138:F139"/>
    <mergeCell ref="G138:G139"/>
    <mergeCell ref="H138:H139"/>
    <mergeCell ref="N136:N137"/>
    <mergeCell ref="N138:N139"/>
    <mergeCell ref="Q136:Q137"/>
    <mergeCell ref="Q138:Q139"/>
    <mergeCell ref="P136:P137"/>
    <mergeCell ref="P138:P139"/>
    <mergeCell ref="X142:X143"/>
    <mergeCell ref="A144:A145"/>
    <mergeCell ref="B144:B145"/>
    <mergeCell ref="D144:D145"/>
    <mergeCell ref="F144:F145"/>
    <mergeCell ref="G144:G145"/>
    <mergeCell ref="H144:H145"/>
    <mergeCell ref="I144:I145"/>
    <mergeCell ref="J144:J145"/>
    <mergeCell ref="K144:K145"/>
    <mergeCell ref="I142:I143"/>
    <mergeCell ref="J142:J143"/>
    <mergeCell ref="K142:K143"/>
    <mergeCell ref="L142:L143"/>
    <mergeCell ref="M142:M143"/>
    <mergeCell ref="O142:O143"/>
    <mergeCell ref="L140:L141"/>
    <mergeCell ref="M140:M141"/>
    <mergeCell ref="O140:O141"/>
    <mergeCell ref="X140:X141"/>
    <mergeCell ref="A142:A143"/>
    <mergeCell ref="B142:B143"/>
    <mergeCell ref="D142:D143"/>
    <mergeCell ref="F142:F143"/>
    <mergeCell ref="G142:G143"/>
    <mergeCell ref="H142:H143"/>
    <mergeCell ref="N140:N141"/>
    <mergeCell ref="N142:N143"/>
    <mergeCell ref="Q140:Q141"/>
    <mergeCell ref="Q142:Q143"/>
    <mergeCell ref="P140:P141"/>
    <mergeCell ref="P142:P143"/>
    <mergeCell ref="X146:X147"/>
    <mergeCell ref="A148:A149"/>
    <mergeCell ref="B148:B149"/>
    <mergeCell ref="D148:D149"/>
    <mergeCell ref="F148:F149"/>
    <mergeCell ref="G148:G149"/>
    <mergeCell ref="H148:H149"/>
    <mergeCell ref="I148:I149"/>
    <mergeCell ref="J148:J149"/>
    <mergeCell ref="K148:K149"/>
    <mergeCell ref="I146:I147"/>
    <mergeCell ref="J146:J147"/>
    <mergeCell ref="K146:K147"/>
    <mergeCell ref="L146:L147"/>
    <mergeCell ref="M146:M147"/>
    <mergeCell ref="O146:O147"/>
    <mergeCell ref="L144:L145"/>
    <mergeCell ref="M144:M145"/>
    <mergeCell ref="O144:O145"/>
    <mergeCell ref="X144:X145"/>
    <mergeCell ref="A146:A147"/>
    <mergeCell ref="B146:B147"/>
    <mergeCell ref="D146:D147"/>
    <mergeCell ref="F146:F147"/>
    <mergeCell ref="G146:G147"/>
    <mergeCell ref="H146:H147"/>
    <mergeCell ref="N144:N145"/>
    <mergeCell ref="N146:N147"/>
    <mergeCell ref="Q144:Q145"/>
    <mergeCell ref="Q146:Q147"/>
    <mergeCell ref="P144:P145"/>
    <mergeCell ref="P146:P147"/>
    <mergeCell ref="X150:X151"/>
    <mergeCell ref="A152:A153"/>
    <mergeCell ref="B152:B153"/>
    <mergeCell ref="D152:D153"/>
    <mergeCell ref="F152:F153"/>
    <mergeCell ref="G152:G153"/>
    <mergeCell ref="H152:H153"/>
    <mergeCell ref="I152:I153"/>
    <mergeCell ref="J152:J153"/>
    <mergeCell ref="K152:K153"/>
    <mergeCell ref="I150:I151"/>
    <mergeCell ref="J150:J151"/>
    <mergeCell ref="K150:K151"/>
    <mergeCell ref="L150:L151"/>
    <mergeCell ref="M150:M151"/>
    <mergeCell ref="O150:O151"/>
    <mergeCell ref="L148:L149"/>
    <mergeCell ref="M148:M149"/>
    <mergeCell ref="O148:O149"/>
    <mergeCell ref="X148:X149"/>
    <mergeCell ref="A150:A151"/>
    <mergeCell ref="B150:B151"/>
    <mergeCell ref="D150:D151"/>
    <mergeCell ref="F150:F151"/>
    <mergeCell ref="G150:G151"/>
    <mergeCell ref="H150:H151"/>
    <mergeCell ref="N148:N149"/>
    <mergeCell ref="N150:N151"/>
    <mergeCell ref="Q148:Q149"/>
    <mergeCell ref="Q150:Q151"/>
    <mergeCell ref="P148:P149"/>
    <mergeCell ref="P150:P151"/>
    <mergeCell ref="X154:X155"/>
    <mergeCell ref="A156:A157"/>
    <mergeCell ref="B156:B157"/>
    <mergeCell ref="D156:D157"/>
    <mergeCell ref="F156:F157"/>
    <mergeCell ref="G156:G157"/>
    <mergeCell ref="H156:H157"/>
    <mergeCell ref="I156:I157"/>
    <mergeCell ref="J156:J157"/>
    <mergeCell ref="K156:K157"/>
    <mergeCell ref="I154:I155"/>
    <mergeCell ref="J154:J155"/>
    <mergeCell ref="K154:K155"/>
    <mergeCell ref="L154:L155"/>
    <mergeCell ref="M154:M155"/>
    <mergeCell ref="O154:O155"/>
    <mergeCell ref="L152:L153"/>
    <mergeCell ref="M152:M153"/>
    <mergeCell ref="O152:O153"/>
    <mergeCell ref="X152:X153"/>
    <mergeCell ref="A154:A155"/>
    <mergeCell ref="B154:B155"/>
    <mergeCell ref="D154:D155"/>
    <mergeCell ref="F154:F155"/>
    <mergeCell ref="G154:G155"/>
    <mergeCell ref="H154:H155"/>
    <mergeCell ref="N152:N153"/>
    <mergeCell ref="N154:N155"/>
    <mergeCell ref="Q152:Q153"/>
    <mergeCell ref="Q154:Q155"/>
    <mergeCell ref="P152:P153"/>
    <mergeCell ref="P154:P155"/>
    <mergeCell ref="X158:X159"/>
    <mergeCell ref="A160:A161"/>
    <mergeCell ref="B160:B161"/>
    <mergeCell ref="D160:D161"/>
    <mergeCell ref="F160:F161"/>
    <mergeCell ref="G160:G161"/>
    <mergeCell ref="H160:H161"/>
    <mergeCell ref="I160:I161"/>
    <mergeCell ref="J160:J161"/>
    <mergeCell ref="K160:K161"/>
    <mergeCell ref="I158:I159"/>
    <mergeCell ref="J158:J159"/>
    <mergeCell ref="K158:K159"/>
    <mergeCell ref="L158:L159"/>
    <mergeCell ref="M158:M159"/>
    <mergeCell ref="O158:O159"/>
    <mergeCell ref="L156:L157"/>
    <mergeCell ref="M156:M157"/>
    <mergeCell ref="O156:O157"/>
    <mergeCell ref="X156:X157"/>
    <mergeCell ref="A158:A159"/>
    <mergeCell ref="B158:B159"/>
    <mergeCell ref="D158:D159"/>
    <mergeCell ref="F158:F159"/>
    <mergeCell ref="G158:G159"/>
    <mergeCell ref="H158:H159"/>
    <mergeCell ref="N156:N157"/>
    <mergeCell ref="N158:N159"/>
    <mergeCell ref="Q156:Q157"/>
    <mergeCell ref="Q158:Q159"/>
    <mergeCell ref="P156:P157"/>
    <mergeCell ref="P158:P159"/>
    <mergeCell ref="X162:X163"/>
    <mergeCell ref="A164:A165"/>
    <mergeCell ref="B164:B165"/>
    <mergeCell ref="D164:D165"/>
    <mergeCell ref="F164:F165"/>
    <mergeCell ref="G164:G165"/>
    <mergeCell ref="H164:H165"/>
    <mergeCell ref="I164:I165"/>
    <mergeCell ref="J164:J165"/>
    <mergeCell ref="K164:K165"/>
    <mergeCell ref="I162:I163"/>
    <mergeCell ref="J162:J163"/>
    <mergeCell ref="K162:K163"/>
    <mergeCell ref="L162:L163"/>
    <mergeCell ref="M162:M163"/>
    <mergeCell ref="O162:O163"/>
    <mergeCell ref="L160:L161"/>
    <mergeCell ref="M160:M161"/>
    <mergeCell ref="O160:O161"/>
    <mergeCell ref="X160:X161"/>
    <mergeCell ref="A162:A163"/>
    <mergeCell ref="B162:B163"/>
    <mergeCell ref="D162:D163"/>
    <mergeCell ref="F162:F163"/>
    <mergeCell ref="G162:G163"/>
    <mergeCell ref="H162:H163"/>
    <mergeCell ref="N160:N161"/>
    <mergeCell ref="N162:N163"/>
    <mergeCell ref="Q160:Q161"/>
    <mergeCell ref="Q162:Q163"/>
    <mergeCell ref="P160:P161"/>
    <mergeCell ref="P162:P163"/>
    <mergeCell ref="X166:X167"/>
    <mergeCell ref="A168:A169"/>
    <mergeCell ref="B168:B169"/>
    <mergeCell ref="D168:D169"/>
    <mergeCell ref="F168:F169"/>
    <mergeCell ref="G168:G169"/>
    <mergeCell ref="H168:H169"/>
    <mergeCell ref="I168:I169"/>
    <mergeCell ref="J168:J169"/>
    <mergeCell ref="K168:K169"/>
    <mergeCell ref="I166:I167"/>
    <mergeCell ref="J166:J167"/>
    <mergeCell ref="K166:K167"/>
    <mergeCell ref="L166:L167"/>
    <mergeCell ref="M166:M167"/>
    <mergeCell ref="O166:O167"/>
    <mergeCell ref="L164:L165"/>
    <mergeCell ref="M164:M165"/>
    <mergeCell ref="O164:O165"/>
    <mergeCell ref="X164:X165"/>
    <mergeCell ref="A166:A167"/>
    <mergeCell ref="B166:B167"/>
    <mergeCell ref="D166:D167"/>
    <mergeCell ref="F166:F167"/>
    <mergeCell ref="G166:G167"/>
    <mergeCell ref="H166:H167"/>
    <mergeCell ref="N164:N165"/>
    <mergeCell ref="N166:N167"/>
    <mergeCell ref="Q164:Q165"/>
    <mergeCell ref="Q166:Q167"/>
    <mergeCell ref="P164:P165"/>
    <mergeCell ref="P166:P167"/>
    <mergeCell ref="X170:X171"/>
    <mergeCell ref="A172:A173"/>
    <mergeCell ref="B172:B173"/>
    <mergeCell ref="D172:D173"/>
    <mergeCell ref="F172:F173"/>
    <mergeCell ref="G172:G173"/>
    <mergeCell ref="H172:H173"/>
    <mergeCell ref="I172:I173"/>
    <mergeCell ref="J172:J173"/>
    <mergeCell ref="K172:K173"/>
    <mergeCell ref="I170:I171"/>
    <mergeCell ref="J170:J171"/>
    <mergeCell ref="K170:K171"/>
    <mergeCell ref="L170:L171"/>
    <mergeCell ref="M170:M171"/>
    <mergeCell ref="O170:O171"/>
    <mergeCell ref="L168:L169"/>
    <mergeCell ref="M168:M169"/>
    <mergeCell ref="O168:O169"/>
    <mergeCell ref="X168:X169"/>
    <mergeCell ref="A170:A171"/>
    <mergeCell ref="B170:B171"/>
    <mergeCell ref="D170:D171"/>
    <mergeCell ref="F170:F171"/>
    <mergeCell ref="G170:G171"/>
    <mergeCell ref="H170:H171"/>
    <mergeCell ref="N168:N169"/>
    <mergeCell ref="N170:N171"/>
    <mergeCell ref="Q168:Q169"/>
    <mergeCell ref="Q170:Q171"/>
    <mergeCell ref="P168:P169"/>
    <mergeCell ref="P170:P171"/>
    <mergeCell ref="X174:X175"/>
    <mergeCell ref="A176:A177"/>
    <mergeCell ref="B176:B177"/>
    <mergeCell ref="D176:D177"/>
    <mergeCell ref="F176:F177"/>
    <mergeCell ref="G176:G177"/>
    <mergeCell ref="H176:H177"/>
    <mergeCell ref="I176:I177"/>
    <mergeCell ref="J176:J177"/>
    <mergeCell ref="K176:K177"/>
    <mergeCell ref="I174:I175"/>
    <mergeCell ref="J174:J175"/>
    <mergeCell ref="K174:K175"/>
    <mergeCell ref="L174:L175"/>
    <mergeCell ref="M174:M175"/>
    <mergeCell ref="O174:O175"/>
    <mergeCell ref="L172:L173"/>
    <mergeCell ref="M172:M173"/>
    <mergeCell ref="O172:O173"/>
    <mergeCell ref="X172:X173"/>
    <mergeCell ref="A174:A175"/>
    <mergeCell ref="B174:B175"/>
    <mergeCell ref="D174:D175"/>
    <mergeCell ref="F174:F175"/>
    <mergeCell ref="G174:G175"/>
    <mergeCell ref="H174:H175"/>
    <mergeCell ref="N172:N173"/>
    <mergeCell ref="N174:N175"/>
    <mergeCell ref="Q172:Q173"/>
    <mergeCell ref="Q174:Q175"/>
    <mergeCell ref="P172:P173"/>
    <mergeCell ref="P174:P175"/>
    <mergeCell ref="X178:X179"/>
    <mergeCell ref="A180:A181"/>
    <mergeCell ref="B180:B181"/>
    <mergeCell ref="D180:D181"/>
    <mergeCell ref="F180:F181"/>
    <mergeCell ref="G180:G181"/>
    <mergeCell ref="H180:H181"/>
    <mergeCell ref="I180:I181"/>
    <mergeCell ref="J180:J181"/>
    <mergeCell ref="K180:K181"/>
    <mergeCell ref="I178:I179"/>
    <mergeCell ref="J178:J179"/>
    <mergeCell ref="K178:K179"/>
    <mergeCell ref="L178:L179"/>
    <mergeCell ref="M178:M179"/>
    <mergeCell ref="O178:O179"/>
    <mergeCell ref="L176:L177"/>
    <mergeCell ref="M176:M177"/>
    <mergeCell ref="O176:O177"/>
    <mergeCell ref="X176:X177"/>
    <mergeCell ref="A178:A179"/>
    <mergeCell ref="B178:B179"/>
    <mergeCell ref="D178:D179"/>
    <mergeCell ref="F178:F179"/>
    <mergeCell ref="G178:G179"/>
    <mergeCell ref="H178:H179"/>
    <mergeCell ref="N176:N177"/>
    <mergeCell ref="N178:N179"/>
    <mergeCell ref="Q176:Q177"/>
    <mergeCell ref="Q178:Q179"/>
    <mergeCell ref="P176:P177"/>
    <mergeCell ref="P178:P179"/>
    <mergeCell ref="X182:X183"/>
    <mergeCell ref="A184:A185"/>
    <mergeCell ref="B184:B185"/>
    <mergeCell ref="D184:D185"/>
    <mergeCell ref="F184:F185"/>
    <mergeCell ref="G184:G185"/>
    <mergeCell ref="H184:H185"/>
    <mergeCell ref="I184:I185"/>
    <mergeCell ref="J184:J185"/>
    <mergeCell ref="K184:K185"/>
    <mergeCell ref="I182:I183"/>
    <mergeCell ref="J182:J183"/>
    <mergeCell ref="K182:K183"/>
    <mergeCell ref="L182:L183"/>
    <mergeCell ref="M182:M183"/>
    <mergeCell ref="O182:O183"/>
    <mergeCell ref="L180:L181"/>
    <mergeCell ref="M180:M181"/>
    <mergeCell ref="O180:O181"/>
    <mergeCell ref="X180:X181"/>
    <mergeCell ref="A182:A183"/>
    <mergeCell ref="B182:B183"/>
    <mergeCell ref="D182:D183"/>
    <mergeCell ref="F182:F183"/>
    <mergeCell ref="G182:G183"/>
    <mergeCell ref="H182:H183"/>
    <mergeCell ref="N180:N181"/>
    <mergeCell ref="N182:N183"/>
    <mergeCell ref="Q180:Q181"/>
    <mergeCell ref="Q182:Q183"/>
    <mergeCell ref="P180:P181"/>
    <mergeCell ref="P182:P183"/>
    <mergeCell ref="X186:X187"/>
    <mergeCell ref="A188:A189"/>
    <mergeCell ref="B188:B189"/>
    <mergeCell ref="D188:D189"/>
    <mergeCell ref="F188:F189"/>
    <mergeCell ref="G188:G189"/>
    <mergeCell ref="H188:H189"/>
    <mergeCell ref="I188:I189"/>
    <mergeCell ref="J188:J189"/>
    <mergeCell ref="K188:K189"/>
    <mergeCell ref="I186:I187"/>
    <mergeCell ref="J186:J187"/>
    <mergeCell ref="K186:K187"/>
    <mergeCell ref="L186:L187"/>
    <mergeCell ref="M186:M187"/>
    <mergeCell ref="O186:O187"/>
    <mergeCell ref="L184:L185"/>
    <mergeCell ref="M184:M185"/>
    <mergeCell ref="O184:O185"/>
    <mergeCell ref="X184:X185"/>
    <mergeCell ref="A186:A187"/>
    <mergeCell ref="B186:B187"/>
    <mergeCell ref="D186:D187"/>
    <mergeCell ref="F186:F187"/>
    <mergeCell ref="G186:G187"/>
    <mergeCell ref="H186:H187"/>
    <mergeCell ref="N184:N185"/>
    <mergeCell ref="N186:N187"/>
    <mergeCell ref="Q184:Q185"/>
    <mergeCell ref="Q186:Q187"/>
    <mergeCell ref="P184:P185"/>
    <mergeCell ref="P186:P187"/>
    <mergeCell ref="X190:X191"/>
    <mergeCell ref="A192:A193"/>
    <mergeCell ref="B192:B193"/>
    <mergeCell ref="D192:D193"/>
    <mergeCell ref="F192:F193"/>
    <mergeCell ref="G192:G193"/>
    <mergeCell ref="H192:H193"/>
    <mergeCell ref="I192:I193"/>
    <mergeCell ref="J192:J193"/>
    <mergeCell ref="K192:K193"/>
    <mergeCell ref="I190:I191"/>
    <mergeCell ref="J190:J191"/>
    <mergeCell ref="K190:K191"/>
    <mergeCell ref="L190:L191"/>
    <mergeCell ref="M190:M191"/>
    <mergeCell ref="O190:O191"/>
    <mergeCell ref="L188:L189"/>
    <mergeCell ref="M188:M189"/>
    <mergeCell ref="O188:O189"/>
    <mergeCell ref="X188:X189"/>
    <mergeCell ref="A190:A191"/>
    <mergeCell ref="B190:B191"/>
    <mergeCell ref="D190:D191"/>
    <mergeCell ref="F190:F191"/>
    <mergeCell ref="G190:G191"/>
    <mergeCell ref="H190:H191"/>
    <mergeCell ref="N188:N189"/>
    <mergeCell ref="N190:N191"/>
    <mergeCell ref="Q188:Q189"/>
    <mergeCell ref="Q190:Q191"/>
    <mergeCell ref="P188:P189"/>
    <mergeCell ref="P190:P191"/>
    <mergeCell ref="X194:X195"/>
    <mergeCell ref="A196:A197"/>
    <mergeCell ref="B196:B197"/>
    <mergeCell ref="D196:D197"/>
    <mergeCell ref="F196:F197"/>
    <mergeCell ref="G196:G197"/>
    <mergeCell ref="H196:H197"/>
    <mergeCell ref="I196:I197"/>
    <mergeCell ref="J196:J197"/>
    <mergeCell ref="K196:K197"/>
    <mergeCell ref="I194:I195"/>
    <mergeCell ref="J194:J195"/>
    <mergeCell ref="K194:K195"/>
    <mergeCell ref="L194:L195"/>
    <mergeCell ref="M194:M195"/>
    <mergeCell ref="O194:O195"/>
    <mergeCell ref="L192:L193"/>
    <mergeCell ref="M192:M193"/>
    <mergeCell ref="O192:O193"/>
    <mergeCell ref="X192:X193"/>
    <mergeCell ref="A194:A195"/>
    <mergeCell ref="B194:B195"/>
    <mergeCell ref="D194:D195"/>
    <mergeCell ref="F194:F195"/>
    <mergeCell ref="G194:G195"/>
    <mergeCell ref="H194:H195"/>
    <mergeCell ref="N192:N193"/>
    <mergeCell ref="N194:N195"/>
    <mergeCell ref="Q192:Q193"/>
    <mergeCell ref="Q194:Q195"/>
    <mergeCell ref="P192:P193"/>
    <mergeCell ref="P194:P195"/>
    <mergeCell ref="X198:X199"/>
    <mergeCell ref="A200:A201"/>
    <mergeCell ref="B200:B201"/>
    <mergeCell ref="D200:D201"/>
    <mergeCell ref="F200:F201"/>
    <mergeCell ref="G200:G201"/>
    <mergeCell ref="H200:H201"/>
    <mergeCell ref="I200:I201"/>
    <mergeCell ref="J200:J201"/>
    <mergeCell ref="K200:K201"/>
    <mergeCell ref="I198:I199"/>
    <mergeCell ref="J198:J199"/>
    <mergeCell ref="K198:K199"/>
    <mergeCell ref="L198:L199"/>
    <mergeCell ref="M198:M199"/>
    <mergeCell ref="O198:O199"/>
    <mergeCell ref="L196:L197"/>
    <mergeCell ref="M196:M197"/>
    <mergeCell ref="O196:O197"/>
    <mergeCell ref="X196:X197"/>
    <mergeCell ref="A198:A199"/>
    <mergeCell ref="B198:B199"/>
    <mergeCell ref="D198:D199"/>
    <mergeCell ref="F198:F199"/>
    <mergeCell ref="G198:G199"/>
    <mergeCell ref="H198:H199"/>
    <mergeCell ref="N196:N197"/>
    <mergeCell ref="N198:N199"/>
    <mergeCell ref="Q196:Q197"/>
    <mergeCell ref="Q198:Q199"/>
    <mergeCell ref="P196:P197"/>
    <mergeCell ref="P198:P199"/>
    <mergeCell ref="X202:X203"/>
    <mergeCell ref="A204:A205"/>
    <mergeCell ref="B204:B205"/>
    <mergeCell ref="D204:D205"/>
    <mergeCell ref="F204:F205"/>
    <mergeCell ref="G204:G205"/>
    <mergeCell ref="H204:H205"/>
    <mergeCell ref="I204:I205"/>
    <mergeCell ref="J204:J205"/>
    <mergeCell ref="K204:K205"/>
    <mergeCell ref="I202:I203"/>
    <mergeCell ref="J202:J203"/>
    <mergeCell ref="K202:K203"/>
    <mergeCell ref="L202:L203"/>
    <mergeCell ref="M202:M203"/>
    <mergeCell ref="O202:O203"/>
    <mergeCell ref="L200:L201"/>
    <mergeCell ref="M200:M201"/>
    <mergeCell ref="O200:O201"/>
    <mergeCell ref="X200:X201"/>
    <mergeCell ref="A202:A203"/>
    <mergeCell ref="B202:B203"/>
    <mergeCell ref="D202:D203"/>
    <mergeCell ref="F202:F203"/>
    <mergeCell ref="G202:G203"/>
    <mergeCell ref="H202:H203"/>
    <mergeCell ref="N200:N201"/>
    <mergeCell ref="N202:N203"/>
    <mergeCell ref="Q200:Q201"/>
    <mergeCell ref="Q202:Q203"/>
    <mergeCell ref="P200:P201"/>
    <mergeCell ref="P202:P203"/>
    <mergeCell ref="X206:X207"/>
    <mergeCell ref="A208:A209"/>
    <mergeCell ref="B208:B209"/>
    <mergeCell ref="D208:D209"/>
    <mergeCell ref="F208:F209"/>
    <mergeCell ref="G208:G209"/>
    <mergeCell ref="H208:H209"/>
    <mergeCell ref="I208:I209"/>
    <mergeCell ref="J208:J209"/>
    <mergeCell ref="K208:K209"/>
    <mergeCell ref="I206:I207"/>
    <mergeCell ref="J206:J207"/>
    <mergeCell ref="K206:K207"/>
    <mergeCell ref="L206:L207"/>
    <mergeCell ref="M206:M207"/>
    <mergeCell ref="O206:O207"/>
    <mergeCell ref="L204:L205"/>
    <mergeCell ref="M204:M205"/>
    <mergeCell ref="O204:O205"/>
    <mergeCell ref="X204:X205"/>
    <mergeCell ref="A206:A207"/>
    <mergeCell ref="B206:B207"/>
    <mergeCell ref="D206:D207"/>
    <mergeCell ref="F206:F207"/>
    <mergeCell ref="G206:G207"/>
    <mergeCell ref="H206:H207"/>
    <mergeCell ref="N204:N205"/>
    <mergeCell ref="N206:N207"/>
    <mergeCell ref="Q204:Q205"/>
    <mergeCell ref="Q206:Q207"/>
    <mergeCell ref="P204:P205"/>
    <mergeCell ref="P206:P207"/>
    <mergeCell ref="X210:X211"/>
    <mergeCell ref="A212:A213"/>
    <mergeCell ref="B212:B213"/>
    <mergeCell ref="D212:D213"/>
    <mergeCell ref="F212:F213"/>
    <mergeCell ref="G212:G213"/>
    <mergeCell ref="H212:H213"/>
    <mergeCell ref="I212:I213"/>
    <mergeCell ref="J212:J213"/>
    <mergeCell ref="K212:K213"/>
    <mergeCell ref="I210:I211"/>
    <mergeCell ref="J210:J211"/>
    <mergeCell ref="K210:K211"/>
    <mergeCell ref="L210:L211"/>
    <mergeCell ref="M210:M211"/>
    <mergeCell ref="O210:O211"/>
    <mergeCell ref="L208:L209"/>
    <mergeCell ref="M208:M209"/>
    <mergeCell ref="O208:O209"/>
    <mergeCell ref="X208:X209"/>
    <mergeCell ref="A210:A211"/>
    <mergeCell ref="B210:B211"/>
    <mergeCell ref="D210:D211"/>
    <mergeCell ref="F210:F211"/>
    <mergeCell ref="G210:G211"/>
    <mergeCell ref="H210:H211"/>
    <mergeCell ref="N208:N209"/>
    <mergeCell ref="N210:N211"/>
    <mergeCell ref="Q208:Q209"/>
    <mergeCell ref="Q210:Q211"/>
    <mergeCell ref="P208:P209"/>
    <mergeCell ref="P210:P211"/>
    <mergeCell ref="X214:X215"/>
    <mergeCell ref="A216:A217"/>
    <mergeCell ref="B216:B217"/>
    <mergeCell ref="D216:D217"/>
    <mergeCell ref="F216:F217"/>
    <mergeCell ref="G216:G217"/>
    <mergeCell ref="H216:H217"/>
    <mergeCell ref="I216:I217"/>
    <mergeCell ref="J216:J217"/>
    <mergeCell ref="K216:K217"/>
    <mergeCell ref="I214:I215"/>
    <mergeCell ref="J214:J215"/>
    <mergeCell ref="K214:K215"/>
    <mergeCell ref="L214:L215"/>
    <mergeCell ref="M214:M215"/>
    <mergeCell ref="O214:O215"/>
    <mergeCell ref="L212:L213"/>
    <mergeCell ref="M212:M213"/>
    <mergeCell ref="O212:O213"/>
    <mergeCell ref="X212:X213"/>
    <mergeCell ref="A214:A215"/>
    <mergeCell ref="B214:B215"/>
    <mergeCell ref="D214:D215"/>
    <mergeCell ref="F214:F215"/>
    <mergeCell ref="G214:G215"/>
    <mergeCell ref="H214:H215"/>
    <mergeCell ref="N212:N213"/>
    <mergeCell ref="N214:N215"/>
    <mergeCell ref="Q212:Q213"/>
    <mergeCell ref="Q214:Q215"/>
    <mergeCell ref="P212:P213"/>
    <mergeCell ref="P214:P215"/>
    <mergeCell ref="X218:X219"/>
    <mergeCell ref="A220:A221"/>
    <mergeCell ref="B220:B221"/>
    <mergeCell ref="D220:D221"/>
    <mergeCell ref="F220:F221"/>
    <mergeCell ref="G220:G221"/>
    <mergeCell ref="H220:H221"/>
    <mergeCell ref="I220:I221"/>
    <mergeCell ref="J220:J221"/>
    <mergeCell ref="K220:K221"/>
    <mergeCell ref="I218:I219"/>
    <mergeCell ref="J218:J219"/>
    <mergeCell ref="K218:K219"/>
    <mergeCell ref="L218:L219"/>
    <mergeCell ref="M218:M219"/>
    <mergeCell ref="O218:O219"/>
    <mergeCell ref="L216:L217"/>
    <mergeCell ref="M216:M217"/>
    <mergeCell ref="O216:O217"/>
    <mergeCell ref="X216:X217"/>
    <mergeCell ref="A218:A219"/>
    <mergeCell ref="B218:B219"/>
    <mergeCell ref="D218:D219"/>
    <mergeCell ref="F218:F219"/>
    <mergeCell ref="G218:G219"/>
    <mergeCell ref="H218:H219"/>
    <mergeCell ref="N216:N217"/>
    <mergeCell ref="N218:N219"/>
    <mergeCell ref="Q216:Q217"/>
    <mergeCell ref="Q218:Q219"/>
    <mergeCell ref="P216:P217"/>
    <mergeCell ref="P218:P219"/>
    <mergeCell ref="X222:X223"/>
    <mergeCell ref="I222:I223"/>
    <mergeCell ref="J222:J223"/>
    <mergeCell ref="K222:K223"/>
    <mergeCell ref="L222:L223"/>
    <mergeCell ref="M222:M223"/>
    <mergeCell ref="O222:O223"/>
    <mergeCell ref="L220:L221"/>
    <mergeCell ref="M220:M221"/>
    <mergeCell ref="O220:O221"/>
    <mergeCell ref="X220:X221"/>
    <mergeCell ref="A222:A223"/>
    <mergeCell ref="B222:B223"/>
    <mergeCell ref="D222:D223"/>
    <mergeCell ref="F222:F223"/>
    <mergeCell ref="G222:G223"/>
    <mergeCell ref="H222:H223"/>
    <mergeCell ref="N220:N221"/>
    <mergeCell ref="N222:N223"/>
    <mergeCell ref="Q220:Q221"/>
    <mergeCell ref="Q222:Q223"/>
    <mergeCell ref="P220:P221"/>
    <mergeCell ref="P222:P223"/>
    <mergeCell ref="C70:C71"/>
    <mergeCell ref="C74:C75"/>
    <mergeCell ref="C76:C77"/>
    <mergeCell ref="C48:C49"/>
    <mergeCell ref="C46:C47"/>
    <mergeCell ref="C44:C45"/>
    <mergeCell ref="C38:C39"/>
    <mergeCell ref="C36:C37"/>
    <mergeCell ref="C28:C29"/>
    <mergeCell ref="C30:C31"/>
    <mergeCell ref="C32:C33"/>
    <mergeCell ref="C34:C35"/>
    <mergeCell ref="X74:X75"/>
    <mergeCell ref="I76:I77"/>
    <mergeCell ref="J76:J77"/>
    <mergeCell ref="K76:K77"/>
    <mergeCell ref="I74:I75"/>
    <mergeCell ref="J74:J75"/>
    <mergeCell ref="K74:K75"/>
    <mergeCell ref="L74:L75"/>
    <mergeCell ref="M74:M75"/>
    <mergeCell ref="O74:O75"/>
    <mergeCell ref="Q42:Q43"/>
    <mergeCell ref="P48:P49"/>
    <mergeCell ref="P50:P51"/>
    <mergeCell ref="P52:P53"/>
    <mergeCell ref="P54:P55"/>
    <mergeCell ref="P66:P67"/>
    <mergeCell ref="P70:P71"/>
    <mergeCell ref="P72:P73"/>
    <mergeCell ref="D76:D77"/>
    <mergeCell ref="P74:P75"/>
    <mergeCell ref="D1:J1"/>
    <mergeCell ref="D2:F2"/>
    <mergeCell ref="A72:A73"/>
    <mergeCell ref="B72:B73"/>
    <mergeCell ref="C72:C73"/>
    <mergeCell ref="D72:D73"/>
    <mergeCell ref="F72:F73"/>
    <mergeCell ref="G72:G73"/>
    <mergeCell ref="H72:H73"/>
    <mergeCell ref="I72:I73"/>
    <mergeCell ref="J72:J73"/>
    <mergeCell ref="K72:K73"/>
    <mergeCell ref="L72:L73"/>
    <mergeCell ref="M72:M73"/>
    <mergeCell ref="O72:O73"/>
    <mergeCell ref="X72:X73"/>
    <mergeCell ref="Z8:Z9"/>
    <mergeCell ref="Z10:Z11"/>
    <mergeCell ref="Z12:Z13"/>
    <mergeCell ref="Z14:Z15"/>
    <mergeCell ref="Z16:Z17"/>
    <mergeCell ref="Z18:Z19"/>
    <mergeCell ref="Z20:Z21"/>
    <mergeCell ref="Z22:Z23"/>
    <mergeCell ref="Z24:Z25"/>
    <mergeCell ref="Z26:Z27"/>
    <mergeCell ref="Z28:Z29"/>
    <mergeCell ref="Z30:Z31"/>
    <mergeCell ref="Z32:Z33"/>
    <mergeCell ref="Z34:Z35"/>
    <mergeCell ref="Z36:Z37"/>
    <mergeCell ref="Z38:Z39"/>
    <mergeCell ref="Z40:Z41"/>
    <mergeCell ref="Z42:Z43"/>
    <mergeCell ref="Z44:Z45"/>
    <mergeCell ref="Z46:Z47"/>
    <mergeCell ref="Z48:Z49"/>
    <mergeCell ref="Z50:Z51"/>
    <mergeCell ref="Z52:Z53"/>
    <mergeCell ref="Z54:Z55"/>
    <mergeCell ref="Z66:Z67"/>
    <mergeCell ref="Z70:Z71"/>
    <mergeCell ref="Z72:Z73"/>
    <mergeCell ref="Z74:Z75"/>
    <mergeCell ref="Z76:Z77"/>
    <mergeCell ref="Z78:Z79"/>
    <mergeCell ref="Z80:Z81"/>
    <mergeCell ref="Z82:Z83"/>
    <mergeCell ref="Z58:Z59"/>
    <mergeCell ref="Z56:Z57"/>
    <mergeCell ref="Z68:Z69"/>
    <mergeCell ref="Z84:Z85"/>
    <mergeCell ref="Z86:Z87"/>
    <mergeCell ref="Z88:Z89"/>
    <mergeCell ref="Z90:Z91"/>
    <mergeCell ref="Z92:Z93"/>
    <mergeCell ref="Z94:Z95"/>
    <mergeCell ref="Z96:Z97"/>
    <mergeCell ref="Z98:Z99"/>
    <mergeCell ref="Z100:Z101"/>
    <mergeCell ref="Z102:Z103"/>
    <mergeCell ref="Z104:Z105"/>
    <mergeCell ref="Z106:Z107"/>
    <mergeCell ref="Z108:Z109"/>
    <mergeCell ref="Z110:Z111"/>
    <mergeCell ref="Z112:Z113"/>
    <mergeCell ref="Z114:Z115"/>
    <mergeCell ref="Z116:Z117"/>
    <mergeCell ref="Z184:Z185"/>
    <mergeCell ref="Z118:Z119"/>
    <mergeCell ref="Z120:Z121"/>
    <mergeCell ref="Z122:Z123"/>
    <mergeCell ref="Z124:Z125"/>
    <mergeCell ref="Z126:Z127"/>
    <mergeCell ref="Z128:Z129"/>
    <mergeCell ref="Z130:Z131"/>
    <mergeCell ref="Z132:Z133"/>
    <mergeCell ref="Z134:Z135"/>
    <mergeCell ref="Z136:Z137"/>
    <mergeCell ref="Z138:Z139"/>
    <mergeCell ref="Z140:Z141"/>
    <mergeCell ref="Z142:Z143"/>
    <mergeCell ref="Z144:Z145"/>
    <mergeCell ref="Z146:Z147"/>
    <mergeCell ref="Z148:Z149"/>
    <mergeCell ref="Z150:Z151"/>
    <mergeCell ref="Z188:Z189"/>
    <mergeCell ref="Z190:Z191"/>
    <mergeCell ref="Z192:Z193"/>
    <mergeCell ref="Z194:Z195"/>
    <mergeCell ref="Z196:Z197"/>
    <mergeCell ref="Z198:Z199"/>
    <mergeCell ref="Z200:Z201"/>
    <mergeCell ref="Z202:Z203"/>
    <mergeCell ref="Z204:Z205"/>
    <mergeCell ref="Z206:Z207"/>
    <mergeCell ref="Z208:Z209"/>
    <mergeCell ref="Z210:Z211"/>
    <mergeCell ref="Z212:Z213"/>
    <mergeCell ref="Z214:Z215"/>
    <mergeCell ref="Z216:Z217"/>
    <mergeCell ref="Z218:Z219"/>
    <mergeCell ref="Z152:Z153"/>
    <mergeCell ref="Z154:Z155"/>
    <mergeCell ref="Z156:Z157"/>
    <mergeCell ref="Z158:Z159"/>
    <mergeCell ref="Z160:Z161"/>
    <mergeCell ref="Z162:Z163"/>
    <mergeCell ref="Z164:Z165"/>
    <mergeCell ref="Z166:Z167"/>
    <mergeCell ref="Z168:Z169"/>
    <mergeCell ref="Z170:Z171"/>
    <mergeCell ref="Z172:Z173"/>
    <mergeCell ref="Z174:Z175"/>
    <mergeCell ref="Z176:Z177"/>
    <mergeCell ref="Z178:Z179"/>
    <mergeCell ref="Z180:Z181"/>
    <mergeCell ref="Z182:Z183"/>
    <mergeCell ref="Z220:Z221"/>
    <mergeCell ref="Z222:Z223"/>
    <mergeCell ref="N8:N9"/>
    <mergeCell ref="N10:N11"/>
    <mergeCell ref="N12:N13"/>
    <mergeCell ref="N14:N15"/>
    <mergeCell ref="N16:N17"/>
    <mergeCell ref="N18:N19"/>
    <mergeCell ref="N20:N21"/>
    <mergeCell ref="N22:N23"/>
    <mergeCell ref="N24:N25"/>
    <mergeCell ref="N26:N27"/>
    <mergeCell ref="N28:N29"/>
    <mergeCell ref="N30:N31"/>
    <mergeCell ref="N32:N33"/>
    <mergeCell ref="N34:N35"/>
    <mergeCell ref="N36:N37"/>
    <mergeCell ref="N38:N39"/>
    <mergeCell ref="N40:N41"/>
    <mergeCell ref="N42:N43"/>
    <mergeCell ref="N44:N45"/>
    <mergeCell ref="N46:N47"/>
    <mergeCell ref="N48:N49"/>
    <mergeCell ref="N50:N51"/>
    <mergeCell ref="N52:N53"/>
    <mergeCell ref="N54:N55"/>
    <mergeCell ref="N66:N67"/>
    <mergeCell ref="N70:N71"/>
    <mergeCell ref="N72:N73"/>
    <mergeCell ref="N74:N75"/>
    <mergeCell ref="N76:N77"/>
    <mergeCell ref="Z186:Z187"/>
    <mergeCell ref="Q8:Q9"/>
    <mergeCell ref="Q10:Q11"/>
    <mergeCell ref="Q12:Q13"/>
    <mergeCell ref="Q14:Q15"/>
    <mergeCell ref="Q16:Q17"/>
    <mergeCell ref="Q18:Q19"/>
    <mergeCell ref="Q20:Q21"/>
    <mergeCell ref="Q22:Q23"/>
    <mergeCell ref="Q24:Q25"/>
    <mergeCell ref="Q26:Q27"/>
    <mergeCell ref="Q28:Q29"/>
    <mergeCell ref="Q30:Q31"/>
    <mergeCell ref="Q32:Q33"/>
    <mergeCell ref="Q34:Q35"/>
    <mergeCell ref="Q36:Q37"/>
    <mergeCell ref="Q38:Q39"/>
    <mergeCell ref="Q40:Q41"/>
    <mergeCell ref="P8:P9"/>
    <mergeCell ref="P10:P11"/>
    <mergeCell ref="P12:P13"/>
    <mergeCell ref="P14:P15"/>
    <mergeCell ref="P16:P17"/>
    <mergeCell ref="P18:P19"/>
    <mergeCell ref="P20:P21"/>
    <mergeCell ref="P22:P23"/>
    <mergeCell ref="P24:P25"/>
    <mergeCell ref="P26:P27"/>
    <mergeCell ref="P28:P29"/>
    <mergeCell ref="P30:P31"/>
    <mergeCell ref="P32:P33"/>
    <mergeCell ref="P34:P35"/>
    <mergeCell ref="P36:P37"/>
    <mergeCell ref="P38:P39"/>
    <mergeCell ref="P40:P41"/>
    <mergeCell ref="P76:P77"/>
    <mergeCell ref="P78:P79"/>
    <mergeCell ref="P80:P81"/>
    <mergeCell ref="P82:P83"/>
    <mergeCell ref="P84:P85"/>
    <mergeCell ref="P86:P87"/>
    <mergeCell ref="P88:P89"/>
    <mergeCell ref="P90:P91"/>
    <mergeCell ref="Q48:Q49"/>
    <mergeCell ref="Q50:Q51"/>
    <mergeCell ref="Q52:Q53"/>
    <mergeCell ref="Q54:Q55"/>
    <mergeCell ref="Q66:Q67"/>
    <mergeCell ref="Q70:Q71"/>
    <mergeCell ref="Q72:Q73"/>
    <mergeCell ref="Q74:Q75"/>
    <mergeCell ref="Q76:Q77"/>
    <mergeCell ref="Q78:Q79"/>
    <mergeCell ref="Q80:Q81"/>
    <mergeCell ref="Q82:Q83"/>
    <mergeCell ref="Q84:Q85"/>
    <mergeCell ref="Q86:Q87"/>
    <mergeCell ref="Q88:Q89"/>
    <mergeCell ref="Q90:Q91"/>
    <mergeCell ref="P60:P61"/>
    <mergeCell ref="Q60:Q61"/>
    <mergeCell ref="P68:P69"/>
    <mergeCell ref="Q68:Q69"/>
    <mergeCell ref="P58:P59"/>
    <mergeCell ref="Q58:Q59"/>
    <mergeCell ref="R66:R67"/>
    <mergeCell ref="R70:R71"/>
    <mergeCell ref="R72:R73"/>
    <mergeCell ref="R74:R75"/>
    <mergeCell ref="R76:R77"/>
    <mergeCell ref="R78:R79"/>
    <mergeCell ref="R80:R81"/>
    <mergeCell ref="R82:R83"/>
    <mergeCell ref="R84:R85"/>
    <mergeCell ref="R86:R87"/>
    <mergeCell ref="R88:R89"/>
    <mergeCell ref="R90:R91"/>
    <mergeCell ref="R8:R9"/>
    <mergeCell ref="R10:R11"/>
    <mergeCell ref="R12:R13"/>
    <mergeCell ref="R14:R15"/>
    <mergeCell ref="R16:R17"/>
    <mergeCell ref="R18:R19"/>
    <mergeCell ref="R20:R21"/>
    <mergeCell ref="R22:R23"/>
    <mergeCell ref="R24:R25"/>
    <mergeCell ref="R26:R27"/>
    <mergeCell ref="R28:R29"/>
    <mergeCell ref="R30:R31"/>
    <mergeCell ref="R32:R33"/>
    <mergeCell ref="R34:R35"/>
    <mergeCell ref="R36:R37"/>
    <mergeCell ref="R38:R39"/>
    <mergeCell ref="R68:R69"/>
    <mergeCell ref="R58:R59"/>
    <mergeCell ref="R60:R61"/>
    <mergeCell ref="R94:R95"/>
    <mergeCell ref="R96:R97"/>
    <mergeCell ref="R98:R99"/>
    <mergeCell ref="R100:R101"/>
    <mergeCell ref="R102:R103"/>
    <mergeCell ref="R104:R105"/>
    <mergeCell ref="R106:R107"/>
    <mergeCell ref="R108:R109"/>
    <mergeCell ref="R110:R111"/>
    <mergeCell ref="R112:R113"/>
    <mergeCell ref="R114:R115"/>
    <mergeCell ref="R116:R117"/>
    <mergeCell ref="R118:R119"/>
    <mergeCell ref="R120:R121"/>
    <mergeCell ref="R122:R123"/>
    <mergeCell ref="R124:R125"/>
    <mergeCell ref="R126:R127"/>
    <mergeCell ref="R194:R195"/>
    <mergeCell ref="R128:R129"/>
    <mergeCell ref="R130:R131"/>
    <mergeCell ref="R132:R133"/>
    <mergeCell ref="R134:R135"/>
    <mergeCell ref="R136:R137"/>
    <mergeCell ref="R138:R139"/>
    <mergeCell ref="R140:R141"/>
    <mergeCell ref="R142:R143"/>
    <mergeCell ref="R144:R145"/>
    <mergeCell ref="R146:R147"/>
    <mergeCell ref="R148:R149"/>
    <mergeCell ref="R150:R151"/>
    <mergeCell ref="R152:R153"/>
    <mergeCell ref="R154:R155"/>
    <mergeCell ref="R156:R157"/>
    <mergeCell ref="R158:R159"/>
    <mergeCell ref="R160:R161"/>
    <mergeCell ref="R198:R199"/>
    <mergeCell ref="R200:R201"/>
    <mergeCell ref="R202:R203"/>
    <mergeCell ref="R204:R205"/>
    <mergeCell ref="R206:R207"/>
    <mergeCell ref="R208:R209"/>
    <mergeCell ref="R210:R211"/>
    <mergeCell ref="R212:R213"/>
    <mergeCell ref="R214:R215"/>
    <mergeCell ref="R216:R217"/>
    <mergeCell ref="R218:R219"/>
    <mergeCell ref="R220:R221"/>
    <mergeCell ref="R222:R223"/>
    <mergeCell ref="S8:S9"/>
    <mergeCell ref="S10:S11"/>
    <mergeCell ref="S12:S13"/>
    <mergeCell ref="S14:S15"/>
    <mergeCell ref="S16:S17"/>
    <mergeCell ref="S18:S19"/>
    <mergeCell ref="S20:S21"/>
    <mergeCell ref="S22:S23"/>
    <mergeCell ref="S24:S25"/>
    <mergeCell ref="S26:S27"/>
    <mergeCell ref="S28:S29"/>
    <mergeCell ref="S30:S31"/>
    <mergeCell ref="S32:S33"/>
    <mergeCell ref="S34:S35"/>
    <mergeCell ref="S36:S37"/>
    <mergeCell ref="S38:S39"/>
    <mergeCell ref="S40:S41"/>
    <mergeCell ref="S42:S43"/>
    <mergeCell ref="R162:R163"/>
    <mergeCell ref="S66:S67"/>
    <mergeCell ref="S70:S71"/>
    <mergeCell ref="S72:S73"/>
    <mergeCell ref="S74:S75"/>
    <mergeCell ref="S76:S77"/>
    <mergeCell ref="S78:S79"/>
    <mergeCell ref="S80:S81"/>
    <mergeCell ref="S82:S83"/>
    <mergeCell ref="S84:S85"/>
    <mergeCell ref="S86:S87"/>
    <mergeCell ref="S88:S89"/>
    <mergeCell ref="S90:S91"/>
    <mergeCell ref="S62:S63"/>
    <mergeCell ref="S56:S57"/>
    <mergeCell ref="S58:S59"/>
    <mergeCell ref="S64:S65"/>
    <mergeCell ref="R196:R197"/>
    <mergeCell ref="R164:R165"/>
    <mergeCell ref="R166:R167"/>
    <mergeCell ref="R168:R169"/>
    <mergeCell ref="R170:R171"/>
    <mergeCell ref="R172:R173"/>
    <mergeCell ref="R174:R175"/>
    <mergeCell ref="R176:R177"/>
    <mergeCell ref="R178:R179"/>
    <mergeCell ref="R180:R181"/>
    <mergeCell ref="R182:R183"/>
    <mergeCell ref="R184:R185"/>
    <mergeCell ref="R186:R187"/>
    <mergeCell ref="R188:R189"/>
    <mergeCell ref="R190:R191"/>
    <mergeCell ref="R192:R193"/>
    <mergeCell ref="S94:S95"/>
    <mergeCell ref="S96:S97"/>
    <mergeCell ref="S98:S99"/>
    <mergeCell ref="S100:S101"/>
    <mergeCell ref="S102:S103"/>
    <mergeCell ref="S104:S105"/>
    <mergeCell ref="S106:S107"/>
    <mergeCell ref="S108:S109"/>
    <mergeCell ref="S110:S111"/>
    <mergeCell ref="S112:S113"/>
    <mergeCell ref="S114:S115"/>
    <mergeCell ref="S116:S117"/>
    <mergeCell ref="S118:S119"/>
    <mergeCell ref="S120:S121"/>
    <mergeCell ref="S122:S123"/>
    <mergeCell ref="S124:S125"/>
    <mergeCell ref="S126:S127"/>
    <mergeCell ref="S128:S129"/>
    <mergeCell ref="S130:S131"/>
    <mergeCell ref="S132:S133"/>
    <mergeCell ref="S134:S135"/>
    <mergeCell ref="S136:S137"/>
    <mergeCell ref="S138:S139"/>
    <mergeCell ref="S140:S141"/>
    <mergeCell ref="S142:S143"/>
    <mergeCell ref="S144:S145"/>
    <mergeCell ref="S146:S147"/>
    <mergeCell ref="S148:S149"/>
    <mergeCell ref="S150:S151"/>
    <mergeCell ref="S152:S153"/>
    <mergeCell ref="S154:S155"/>
    <mergeCell ref="S156:S157"/>
    <mergeCell ref="S158:S159"/>
    <mergeCell ref="S160:S161"/>
    <mergeCell ref="S162:S163"/>
    <mergeCell ref="S164:S165"/>
    <mergeCell ref="S166:S167"/>
    <mergeCell ref="S168:S169"/>
    <mergeCell ref="S170:S171"/>
    <mergeCell ref="S172:S173"/>
    <mergeCell ref="S174:S175"/>
    <mergeCell ref="S176:S177"/>
    <mergeCell ref="S178:S179"/>
    <mergeCell ref="S180:S181"/>
    <mergeCell ref="S182:S183"/>
    <mergeCell ref="S184:S185"/>
    <mergeCell ref="S186:S187"/>
    <mergeCell ref="S188:S189"/>
    <mergeCell ref="S190:S191"/>
    <mergeCell ref="S192:S193"/>
    <mergeCell ref="S194:S195"/>
    <mergeCell ref="S196:S197"/>
    <mergeCell ref="S198:S199"/>
    <mergeCell ref="S200:S201"/>
    <mergeCell ref="S202:S203"/>
    <mergeCell ref="S204:S205"/>
    <mergeCell ref="S206:S207"/>
    <mergeCell ref="S208:S209"/>
    <mergeCell ref="S210:S211"/>
    <mergeCell ref="S212:S213"/>
    <mergeCell ref="S214:S215"/>
    <mergeCell ref="S216:S217"/>
    <mergeCell ref="S218:S219"/>
    <mergeCell ref="S220:S221"/>
    <mergeCell ref="S222:S223"/>
    <mergeCell ref="W8:W9"/>
    <mergeCell ref="W10:W11"/>
    <mergeCell ref="W12:W13"/>
    <mergeCell ref="W14:W15"/>
    <mergeCell ref="W16:W17"/>
    <mergeCell ref="W18:W19"/>
    <mergeCell ref="W20:W21"/>
    <mergeCell ref="W22:W23"/>
    <mergeCell ref="W24:W25"/>
    <mergeCell ref="W26:W27"/>
    <mergeCell ref="W28:W29"/>
    <mergeCell ref="W30:W31"/>
    <mergeCell ref="W32:W33"/>
    <mergeCell ref="W34:W35"/>
    <mergeCell ref="W36:W37"/>
    <mergeCell ref="W38:W39"/>
    <mergeCell ref="W40:W41"/>
    <mergeCell ref="W42:W43"/>
    <mergeCell ref="W66:W67"/>
    <mergeCell ref="W70:W71"/>
    <mergeCell ref="W72:W73"/>
    <mergeCell ref="W74:W75"/>
    <mergeCell ref="W76:W77"/>
    <mergeCell ref="W78:W79"/>
    <mergeCell ref="W80:W81"/>
    <mergeCell ref="W82:W83"/>
    <mergeCell ref="W84:W85"/>
    <mergeCell ref="W86:W87"/>
    <mergeCell ref="W88:W89"/>
    <mergeCell ref="W90:W91"/>
    <mergeCell ref="W62:W63"/>
    <mergeCell ref="W56:W57"/>
    <mergeCell ref="W58:W59"/>
    <mergeCell ref="W64:W65"/>
    <mergeCell ref="W68:W69"/>
    <mergeCell ref="W60:W61"/>
    <mergeCell ref="W94:W95"/>
    <mergeCell ref="W96:W97"/>
    <mergeCell ref="W98:W99"/>
    <mergeCell ref="W100:W101"/>
    <mergeCell ref="W102:W103"/>
    <mergeCell ref="W104:W105"/>
    <mergeCell ref="W106:W107"/>
    <mergeCell ref="W108:W109"/>
    <mergeCell ref="W110:W111"/>
    <mergeCell ref="W112:W113"/>
    <mergeCell ref="W114:W115"/>
    <mergeCell ref="W116:W117"/>
    <mergeCell ref="W118:W119"/>
    <mergeCell ref="W120:W121"/>
    <mergeCell ref="W122:W123"/>
    <mergeCell ref="W124:W125"/>
    <mergeCell ref="W126:W127"/>
    <mergeCell ref="W128:W129"/>
    <mergeCell ref="W130:W131"/>
    <mergeCell ref="W132:W133"/>
    <mergeCell ref="W134:W135"/>
    <mergeCell ref="W136:W137"/>
    <mergeCell ref="W138:W139"/>
    <mergeCell ref="W140:W141"/>
    <mergeCell ref="W142:W143"/>
    <mergeCell ref="W144:W145"/>
    <mergeCell ref="W146:W147"/>
    <mergeCell ref="W148:W149"/>
    <mergeCell ref="W150:W151"/>
    <mergeCell ref="W152:W153"/>
    <mergeCell ref="W154:W155"/>
    <mergeCell ref="W156:W157"/>
    <mergeCell ref="W158:W159"/>
    <mergeCell ref="W160:W161"/>
    <mergeCell ref="W162:W163"/>
    <mergeCell ref="W164:W165"/>
    <mergeCell ref="W166:W167"/>
    <mergeCell ref="W168:W169"/>
    <mergeCell ref="W170:W171"/>
    <mergeCell ref="W172:W173"/>
    <mergeCell ref="W174:W175"/>
    <mergeCell ref="W176:W177"/>
    <mergeCell ref="W178:W179"/>
    <mergeCell ref="W180:W181"/>
    <mergeCell ref="W182:W183"/>
    <mergeCell ref="W184:W185"/>
    <mergeCell ref="W186:W187"/>
    <mergeCell ref="W188:W189"/>
    <mergeCell ref="W190:W191"/>
    <mergeCell ref="W192:W193"/>
    <mergeCell ref="W194:W195"/>
    <mergeCell ref="W196:W197"/>
    <mergeCell ref="W198:W199"/>
    <mergeCell ref="W200:W201"/>
    <mergeCell ref="W202:W203"/>
    <mergeCell ref="W204:W205"/>
    <mergeCell ref="W206:W207"/>
    <mergeCell ref="W208:W209"/>
    <mergeCell ref="W210:W211"/>
    <mergeCell ref="W212:W213"/>
    <mergeCell ref="W214:W215"/>
    <mergeCell ref="W216:W217"/>
    <mergeCell ref="W218:W219"/>
    <mergeCell ref="W220:W221"/>
    <mergeCell ref="W222:W223"/>
    <mergeCell ref="T8:T9"/>
    <mergeCell ref="T10:T11"/>
    <mergeCell ref="T12:T13"/>
    <mergeCell ref="T14:T15"/>
    <mergeCell ref="T16:T17"/>
    <mergeCell ref="T18:T19"/>
    <mergeCell ref="T20:T21"/>
    <mergeCell ref="T22:T23"/>
    <mergeCell ref="T24:T25"/>
    <mergeCell ref="T26:T27"/>
    <mergeCell ref="T28:T29"/>
    <mergeCell ref="T30:T31"/>
    <mergeCell ref="T32:T33"/>
    <mergeCell ref="T34:T35"/>
    <mergeCell ref="T36:T37"/>
    <mergeCell ref="T38:T39"/>
    <mergeCell ref="T40:T41"/>
    <mergeCell ref="T42:T43"/>
    <mergeCell ref="T66:T67"/>
    <mergeCell ref="T70:T71"/>
    <mergeCell ref="T72:T73"/>
    <mergeCell ref="T74:T75"/>
    <mergeCell ref="T76:T77"/>
    <mergeCell ref="T78:T79"/>
    <mergeCell ref="T80:T81"/>
    <mergeCell ref="T82:T83"/>
    <mergeCell ref="T84:T85"/>
    <mergeCell ref="T86:T87"/>
    <mergeCell ref="T88:T89"/>
    <mergeCell ref="T90:T91"/>
    <mergeCell ref="T62:T63"/>
    <mergeCell ref="T56:T57"/>
    <mergeCell ref="T58:T59"/>
    <mergeCell ref="T64:T65"/>
    <mergeCell ref="T68:T69"/>
    <mergeCell ref="T60:T61"/>
    <mergeCell ref="T94:T95"/>
    <mergeCell ref="T96:T97"/>
    <mergeCell ref="T98:T99"/>
    <mergeCell ref="T100:T101"/>
    <mergeCell ref="T102:T103"/>
    <mergeCell ref="T104:T105"/>
    <mergeCell ref="T106:T107"/>
    <mergeCell ref="T108:T109"/>
    <mergeCell ref="T110:T111"/>
    <mergeCell ref="T112:T113"/>
    <mergeCell ref="T114:T115"/>
    <mergeCell ref="T116:T117"/>
    <mergeCell ref="T118:T119"/>
    <mergeCell ref="T120:T121"/>
    <mergeCell ref="T122:T123"/>
    <mergeCell ref="T124:T125"/>
    <mergeCell ref="T126:T127"/>
    <mergeCell ref="T194:T195"/>
    <mergeCell ref="T128:T129"/>
    <mergeCell ref="T130:T131"/>
    <mergeCell ref="T132:T133"/>
    <mergeCell ref="T134:T135"/>
    <mergeCell ref="T136:T137"/>
    <mergeCell ref="T138:T139"/>
    <mergeCell ref="T140:T141"/>
    <mergeCell ref="T142:T143"/>
    <mergeCell ref="T144:T145"/>
    <mergeCell ref="T146:T147"/>
    <mergeCell ref="T148:T149"/>
    <mergeCell ref="T150:T151"/>
    <mergeCell ref="T152:T153"/>
    <mergeCell ref="T154:T155"/>
    <mergeCell ref="T156:T157"/>
    <mergeCell ref="T158:T159"/>
    <mergeCell ref="T160:T161"/>
    <mergeCell ref="T198:T199"/>
    <mergeCell ref="T200:T201"/>
    <mergeCell ref="T202:T203"/>
    <mergeCell ref="T204:T205"/>
    <mergeCell ref="T206:T207"/>
    <mergeCell ref="T208:T209"/>
    <mergeCell ref="T210:T211"/>
    <mergeCell ref="T212:T213"/>
    <mergeCell ref="T214:T215"/>
    <mergeCell ref="T216:T217"/>
    <mergeCell ref="T218:T219"/>
    <mergeCell ref="T220:T221"/>
    <mergeCell ref="T222:T223"/>
    <mergeCell ref="U8:U9"/>
    <mergeCell ref="U10:U11"/>
    <mergeCell ref="U12:U13"/>
    <mergeCell ref="U14:U15"/>
    <mergeCell ref="U16:U17"/>
    <mergeCell ref="U18:U19"/>
    <mergeCell ref="U20:U21"/>
    <mergeCell ref="U22:U23"/>
    <mergeCell ref="U24:U25"/>
    <mergeCell ref="U26:U27"/>
    <mergeCell ref="U28:U29"/>
    <mergeCell ref="U30:U31"/>
    <mergeCell ref="U32:U33"/>
    <mergeCell ref="U34:U35"/>
    <mergeCell ref="U36:U37"/>
    <mergeCell ref="U38:U39"/>
    <mergeCell ref="U40:U41"/>
    <mergeCell ref="U42:U43"/>
    <mergeCell ref="T162:T163"/>
    <mergeCell ref="U66:U67"/>
    <mergeCell ref="U70:U71"/>
    <mergeCell ref="U72:U73"/>
    <mergeCell ref="U74:U75"/>
    <mergeCell ref="U76:U77"/>
    <mergeCell ref="U78:U79"/>
    <mergeCell ref="U80:U81"/>
    <mergeCell ref="U82:U83"/>
    <mergeCell ref="U84:U85"/>
    <mergeCell ref="U86:U87"/>
    <mergeCell ref="U88:U89"/>
    <mergeCell ref="U62:U63"/>
    <mergeCell ref="U56:U57"/>
    <mergeCell ref="U58:U59"/>
    <mergeCell ref="U64:U65"/>
    <mergeCell ref="U68:U69"/>
    <mergeCell ref="T196:T197"/>
    <mergeCell ref="T164:T165"/>
    <mergeCell ref="T166:T167"/>
    <mergeCell ref="T168:T169"/>
    <mergeCell ref="T170:T171"/>
    <mergeCell ref="T172:T173"/>
    <mergeCell ref="T174:T175"/>
    <mergeCell ref="T176:T177"/>
    <mergeCell ref="T178:T179"/>
    <mergeCell ref="T180:T181"/>
    <mergeCell ref="T182:T183"/>
    <mergeCell ref="T184:T185"/>
    <mergeCell ref="T186:T187"/>
    <mergeCell ref="T188:T189"/>
    <mergeCell ref="T190:T191"/>
    <mergeCell ref="T192:T193"/>
    <mergeCell ref="U90:U91"/>
    <mergeCell ref="U92:U93"/>
    <mergeCell ref="U94:U95"/>
    <mergeCell ref="U96:U97"/>
    <mergeCell ref="U98:U99"/>
    <mergeCell ref="U100:U101"/>
    <mergeCell ref="U102:U103"/>
    <mergeCell ref="U104:U105"/>
    <mergeCell ref="U106:U107"/>
    <mergeCell ref="U108:U109"/>
    <mergeCell ref="U110:U111"/>
    <mergeCell ref="U112:U113"/>
    <mergeCell ref="U114:U115"/>
    <mergeCell ref="U116:U117"/>
    <mergeCell ref="U118:U119"/>
    <mergeCell ref="U120:U121"/>
    <mergeCell ref="U122:U123"/>
    <mergeCell ref="U190:U191"/>
    <mergeCell ref="U124:U125"/>
    <mergeCell ref="U126:U127"/>
    <mergeCell ref="U128:U129"/>
    <mergeCell ref="U130:U131"/>
    <mergeCell ref="U132:U133"/>
    <mergeCell ref="U134:U135"/>
    <mergeCell ref="U136:U137"/>
    <mergeCell ref="U138:U139"/>
    <mergeCell ref="U140:U141"/>
    <mergeCell ref="U142:U143"/>
    <mergeCell ref="U144:U145"/>
    <mergeCell ref="U146:U147"/>
    <mergeCell ref="U148:U149"/>
    <mergeCell ref="U150:U151"/>
    <mergeCell ref="U152:U153"/>
    <mergeCell ref="U154:U155"/>
    <mergeCell ref="U156:U157"/>
    <mergeCell ref="U194:U195"/>
    <mergeCell ref="U196:U197"/>
    <mergeCell ref="U198:U199"/>
    <mergeCell ref="U200:U201"/>
    <mergeCell ref="U202:U203"/>
    <mergeCell ref="U204:U205"/>
    <mergeCell ref="U206:U207"/>
    <mergeCell ref="U208:U209"/>
    <mergeCell ref="U210:U211"/>
    <mergeCell ref="U212:U213"/>
    <mergeCell ref="U214:U215"/>
    <mergeCell ref="U216:U217"/>
    <mergeCell ref="U218:U219"/>
    <mergeCell ref="U220:U221"/>
    <mergeCell ref="U222:U223"/>
    <mergeCell ref="V8:V9"/>
    <mergeCell ref="V10:V11"/>
    <mergeCell ref="V12:V13"/>
    <mergeCell ref="V14:V15"/>
    <mergeCell ref="V16:V17"/>
    <mergeCell ref="V18:V19"/>
    <mergeCell ref="V20:V21"/>
    <mergeCell ref="V22:V23"/>
    <mergeCell ref="V24:V25"/>
    <mergeCell ref="V26:V27"/>
    <mergeCell ref="V28:V29"/>
    <mergeCell ref="V30:V31"/>
    <mergeCell ref="V32:V33"/>
    <mergeCell ref="V34:V35"/>
    <mergeCell ref="V36:V37"/>
    <mergeCell ref="V38:V39"/>
    <mergeCell ref="U158:U159"/>
    <mergeCell ref="V66:V67"/>
    <mergeCell ref="V70:V71"/>
    <mergeCell ref="V72:V73"/>
    <mergeCell ref="V74:V75"/>
    <mergeCell ref="V76:V77"/>
    <mergeCell ref="V78:V79"/>
    <mergeCell ref="V80:V81"/>
    <mergeCell ref="V82:V83"/>
    <mergeCell ref="V84:V85"/>
    <mergeCell ref="V86:V87"/>
    <mergeCell ref="V62:V63"/>
    <mergeCell ref="V56:V57"/>
    <mergeCell ref="V58:V59"/>
    <mergeCell ref="V64:V65"/>
    <mergeCell ref="V68:V69"/>
    <mergeCell ref="V60:V61"/>
    <mergeCell ref="U192:U193"/>
    <mergeCell ref="U160:U161"/>
    <mergeCell ref="U162:U163"/>
    <mergeCell ref="U164:U165"/>
    <mergeCell ref="U166:U167"/>
    <mergeCell ref="U168:U169"/>
    <mergeCell ref="U170:U171"/>
    <mergeCell ref="U172:U173"/>
    <mergeCell ref="U174:U175"/>
    <mergeCell ref="U176:U177"/>
    <mergeCell ref="U178:U179"/>
    <mergeCell ref="U180:U181"/>
    <mergeCell ref="U182:U183"/>
    <mergeCell ref="U184:U185"/>
    <mergeCell ref="U186:U187"/>
    <mergeCell ref="U188:U189"/>
    <mergeCell ref="V90:V91"/>
    <mergeCell ref="V92:V93"/>
    <mergeCell ref="V94:V95"/>
    <mergeCell ref="V96:V97"/>
    <mergeCell ref="V98:V99"/>
    <mergeCell ref="V100:V101"/>
    <mergeCell ref="V102:V103"/>
    <mergeCell ref="V104:V105"/>
    <mergeCell ref="V106:V107"/>
    <mergeCell ref="V108:V109"/>
    <mergeCell ref="V110:V111"/>
    <mergeCell ref="V112:V113"/>
    <mergeCell ref="V114:V115"/>
    <mergeCell ref="V116:V117"/>
    <mergeCell ref="V118:V119"/>
    <mergeCell ref="V120:V121"/>
    <mergeCell ref="V122:V123"/>
    <mergeCell ref="V190:V191"/>
    <mergeCell ref="V124:V125"/>
    <mergeCell ref="V126:V127"/>
    <mergeCell ref="V128:V129"/>
    <mergeCell ref="V130:V131"/>
    <mergeCell ref="V132:V133"/>
    <mergeCell ref="V134:V135"/>
    <mergeCell ref="V136:V137"/>
    <mergeCell ref="V138:V139"/>
    <mergeCell ref="V140:V141"/>
    <mergeCell ref="V142:V143"/>
    <mergeCell ref="V144:V145"/>
    <mergeCell ref="V146:V147"/>
    <mergeCell ref="V148:V149"/>
    <mergeCell ref="V150:V151"/>
    <mergeCell ref="V152:V153"/>
    <mergeCell ref="V154:V155"/>
    <mergeCell ref="V156:V157"/>
    <mergeCell ref="V192:V193"/>
    <mergeCell ref="V194:V195"/>
    <mergeCell ref="V196:V197"/>
    <mergeCell ref="V198:V199"/>
    <mergeCell ref="V200:V201"/>
    <mergeCell ref="V202:V203"/>
    <mergeCell ref="V204:V205"/>
    <mergeCell ref="V206:V207"/>
    <mergeCell ref="V208:V209"/>
    <mergeCell ref="V210:V211"/>
    <mergeCell ref="V212:V213"/>
    <mergeCell ref="V214:V215"/>
    <mergeCell ref="V216:V217"/>
    <mergeCell ref="V218:V219"/>
    <mergeCell ref="V220:V221"/>
    <mergeCell ref="V222:V223"/>
    <mergeCell ref="V158:V159"/>
    <mergeCell ref="V160:V161"/>
    <mergeCell ref="V162:V163"/>
    <mergeCell ref="V164:V165"/>
    <mergeCell ref="V166:V167"/>
    <mergeCell ref="V168:V169"/>
    <mergeCell ref="V170:V171"/>
    <mergeCell ref="V172:V173"/>
    <mergeCell ref="V174:V175"/>
    <mergeCell ref="V176:V177"/>
    <mergeCell ref="V178:V179"/>
    <mergeCell ref="V180:V181"/>
    <mergeCell ref="V182:V183"/>
    <mergeCell ref="V184:V185"/>
    <mergeCell ref="V186:V187"/>
    <mergeCell ref="V188:V189"/>
    <mergeCell ref="A56:A57"/>
    <mergeCell ref="B56:B57"/>
    <mergeCell ref="C56:C57"/>
    <mergeCell ref="D56:D57"/>
    <mergeCell ref="F56:F57"/>
    <mergeCell ref="G56:G57"/>
    <mergeCell ref="H56:H57"/>
    <mergeCell ref="I56:I57"/>
    <mergeCell ref="J56:J57"/>
    <mergeCell ref="K56:K57"/>
    <mergeCell ref="L56:L57"/>
    <mergeCell ref="M56:M57"/>
    <mergeCell ref="N56:N57"/>
    <mergeCell ref="O56:O57"/>
    <mergeCell ref="P56:P57"/>
    <mergeCell ref="Q56:Q57"/>
    <mergeCell ref="K60:K61"/>
    <mergeCell ref="L60:L61"/>
    <mergeCell ref="M60:M61"/>
    <mergeCell ref="N60:N61"/>
    <mergeCell ref="G58:G59"/>
    <mergeCell ref="G60:G61"/>
    <mergeCell ref="H60:H61"/>
    <mergeCell ref="I60:I61"/>
    <mergeCell ref="J60:J61"/>
    <mergeCell ref="E56:E57"/>
    <mergeCell ref="L58:L59"/>
    <mergeCell ref="M58:M59"/>
    <mergeCell ref="N58:N59"/>
    <mergeCell ref="A60:A61"/>
    <mergeCell ref="B60:B61"/>
    <mergeCell ref="C60:C61"/>
    <mergeCell ref="U50:U51"/>
    <mergeCell ref="U52:U53"/>
    <mergeCell ref="U54:U55"/>
    <mergeCell ref="T48:T49"/>
    <mergeCell ref="T50:T51"/>
    <mergeCell ref="T52:T53"/>
    <mergeCell ref="T54:T55"/>
    <mergeCell ref="S48:S49"/>
    <mergeCell ref="S50:S51"/>
    <mergeCell ref="S52:S53"/>
    <mergeCell ref="S54:S55"/>
    <mergeCell ref="R48:R49"/>
    <mergeCell ref="R50:R51"/>
    <mergeCell ref="R54:R55"/>
    <mergeCell ref="X58:X59"/>
    <mergeCell ref="V48:V49"/>
    <mergeCell ref="V50:V51"/>
    <mergeCell ref="V52:V53"/>
    <mergeCell ref="V54:V55"/>
    <mergeCell ref="W48:W49"/>
    <mergeCell ref="W50:W51"/>
    <mergeCell ref="W52:W53"/>
    <mergeCell ref="W54:W55"/>
    <mergeCell ref="X54:X55"/>
    <mergeCell ref="X50:X51"/>
    <mergeCell ref="X48:X49"/>
    <mergeCell ref="A5:Q5"/>
    <mergeCell ref="X62:X63"/>
    <mergeCell ref="Z62:Z63"/>
    <mergeCell ref="A62:A63"/>
    <mergeCell ref="B62:B63"/>
    <mergeCell ref="C62:C63"/>
    <mergeCell ref="D62:D63"/>
    <mergeCell ref="F62:F63"/>
    <mergeCell ref="G62:G63"/>
    <mergeCell ref="H62:H63"/>
    <mergeCell ref="I62:I63"/>
    <mergeCell ref="J62:J63"/>
    <mergeCell ref="K62:K63"/>
    <mergeCell ref="L62:L63"/>
    <mergeCell ref="M62:M63"/>
    <mergeCell ref="N62:N63"/>
    <mergeCell ref="O62:O63"/>
    <mergeCell ref="P62:P63"/>
    <mergeCell ref="Q62:Q63"/>
    <mergeCell ref="R62:R63"/>
    <mergeCell ref="H58:H59"/>
    <mergeCell ref="I58:I59"/>
    <mergeCell ref="J58:J59"/>
    <mergeCell ref="K58:K59"/>
    <mergeCell ref="R56:R57"/>
    <mergeCell ref="X56:X57"/>
    <mergeCell ref="A58:A59"/>
    <mergeCell ref="B58:B59"/>
    <mergeCell ref="C58:C59"/>
    <mergeCell ref="D58:D59"/>
    <mergeCell ref="F58:F59"/>
    <mergeCell ref="S60:S61"/>
    <mergeCell ref="U60:U61"/>
    <mergeCell ref="X60:X61"/>
    <mergeCell ref="Z60:Z61"/>
    <mergeCell ref="D60:D61"/>
    <mergeCell ref="F60:F61"/>
    <mergeCell ref="X64:X65"/>
    <mergeCell ref="Z64:Z65"/>
    <mergeCell ref="A64:A65"/>
    <mergeCell ref="B64:B65"/>
    <mergeCell ref="C64:C65"/>
    <mergeCell ref="D64:D65"/>
    <mergeCell ref="F64:F65"/>
    <mergeCell ref="G64:G65"/>
    <mergeCell ref="H64:H65"/>
    <mergeCell ref="I64:I65"/>
    <mergeCell ref="J64:J65"/>
    <mergeCell ref="K64:K65"/>
    <mergeCell ref="L64:L65"/>
    <mergeCell ref="M64:M65"/>
    <mergeCell ref="N64:N65"/>
    <mergeCell ref="O64:O65"/>
    <mergeCell ref="P64:P65"/>
    <mergeCell ref="Q64:Q65"/>
    <mergeCell ref="R64:R65"/>
  </mergeCells>
  <printOptions horizontalCentered="1"/>
  <pageMargins left="0.33" right="0.33" top="0.5" bottom="0.75" header="0.25" footer="0.5"/>
  <pageSetup paperSize="5" scale="58" fitToHeight="0" pageOrder="overThenDown" orientation="landscape" r:id="rId1"/>
  <headerFooter alignWithMargins="0">
    <oddHeader xml:space="preserve">&amp;C&amp;"Times New Roman,Bold"&amp;12
</oddHeader>
    <oddFooter>&amp;L&amp;"Arial,Bold"&amp;14MATRX Services by Deliverable&amp;R&amp;"Times New Roman,Regular"&amp;8
&amp;"Arial,Bold"&amp;12Page &amp;P of  &amp;N</oddFooter>
  </headerFooter>
  <rowBreaks count="5" manualBreakCount="5">
    <brk id="19" max="13" man="1"/>
    <brk id="95" max="16383" man="1"/>
    <brk id="131" max="16383" man="1"/>
    <brk id="167" max="16383" man="1"/>
    <brk id="203" max="16383" man="1"/>
  </rowBreaks>
  <ignoredErrors>
    <ignoredError sqref="A10 A12 A26:A31 A14:A22 A24 A32:A49 Z80 Z70:Z77 Z8:Z21 G7:W7 Z22:Z55 A50:A55 A56:A63 A71:A77 A67 Z66:Z6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view="pageBreakPreview" zoomScaleNormal="100" zoomScaleSheetLayoutView="100" workbookViewId="0">
      <selection activeCell="C2" sqref="C2:D2"/>
    </sheetView>
  </sheetViews>
  <sheetFormatPr defaultRowHeight="15" x14ac:dyDescent="0.25"/>
  <cols>
    <col min="1" max="1" width="58.5703125" customWidth="1"/>
    <col min="2" max="2" width="17.28515625" customWidth="1"/>
  </cols>
  <sheetData>
    <row r="1" spans="1:9" ht="15.75" thickBot="1" x14ac:dyDescent="0.3">
      <c r="A1" s="46" t="s">
        <v>210</v>
      </c>
      <c r="B1" t="s">
        <v>64</v>
      </c>
      <c r="C1" s="363" t="s">
        <v>65</v>
      </c>
      <c r="D1" s="364"/>
      <c r="E1" s="364"/>
      <c r="F1" s="364"/>
      <c r="G1" s="364"/>
      <c r="H1" s="364"/>
      <c r="I1" s="365"/>
    </row>
    <row r="2" spans="1:9" ht="15.75" thickBot="1" x14ac:dyDescent="0.3">
      <c r="A2" s="125" t="s">
        <v>216</v>
      </c>
      <c r="B2" t="s">
        <v>66</v>
      </c>
      <c r="C2" s="361">
        <v>36526</v>
      </c>
      <c r="D2" s="362"/>
      <c r="F2" s="338"/>
      <c r="G2" s="338"/>
      <c r="H2" s="338"/>
      <c r="I2" s="338"/>
    </row>
    <row r="3" spans="1:9" x14ac:dyDescent="0.25">
      <c r="A3" s="42" t="s">
        <v>207</v>
      </c>
    </row>
    <row r="4" spans="1:9" ht="20.45" customHeight="1" x14ac:dyDescent="0.3">
      <c r="A4" s="48" t="s">
        <v>68</v>
      </c>
      <c r="B4" s="122"/>
    </row>
    <row r="6" spans="1:9" x14ac:dyDescent="0.25">
      <c r="A6" s="359" t="s">
        <v>55</v>
      </c>
      <c r="B6" s="360"/>
    </row>
    <row r="7" spans="1:9" x14ac:dyDescent="0.25">
      <c r="A7" t="s">
        <v>67</v>
      </c>
    </row>
    <row r="9" spans="1:9" x14ac:dyDescent="0.25">
      <c r="A9" s="42" t="s">
        <v>209</v>
      </c>
    </row>
    <row r="10" spans="1:9" x14ac:dyDescent="0.25">
      <c r="A10" s="119" t="s">
        <v>56</v>
      </c>
      <c r="B10" s="123">
        <f>'Deliverables-updated 9-8-16 '!C39</f>
        <v>0</v>
      </c>
    </row>
    <row r="11" spans="1:9" x14ac:dyDescent="0.25">
      <c r="A11" s="119" t="str">
        <f>'Labor Category Rates'!I44</f>
        <v>Total Evaluated Subtotal for Additional Work</v>
      </c>
      <c r="B11" s="123">
        <f>'Labor Category Rates'!J44</f>
        <v>0</v>
      </c>
    </row>
    <row r="12" spans="1:9" x14ac:dyDescent="0.25">
      <c r="A12" s="119" t="s">
        <v>299</v>
      </c>
      <c r="B12" s="123">
        <f>'Recurring Charges'!C13</f>
        <v>0</v>
      </c>
    </row>
    <row r="13" spans="1:9" x14ac:dyDescent="0.25">
      <c r="A13" s="119" t="s">
        <v>59</v>
      </c>
      <c r="B13" s="123">
        <f>HWSW!T35</f>
        <v>0</v>
      </c>
    </row>
    <row r="14" spans="1:9" x14ac:dyDescent="0.25">
      <c r="A14" s="126" t="s">
        <v>58</v>
      </c>
      <c r="B14" s="123">
        <f>HWSW!T69</f>
        <v>0</v>
      </c>
    </row>
    <row r="15" spans="1:9" ht="15.75" thickBot="1" x14ac:dyDescent="0.3"/>
    <row r="16" spans="1:9" ht="15.75" thickBot="1" x14ac:dyDescent="0.3">
      <c r="A16" s="42" t="s">
        <v>138</v>
      </c>
      <c r="B16" s="134">
        <f>SUM(B10:B14)</f>
        <v>0</v>
      </c>
    </row>
    <row r="18" spans="1:2" x14ac:dyDescent="0.25">
      <c r="A18" t="s">
        <v>57</v>
      </c>
      <c r="B18" s="133">
        <f>'Deliverables-updated 9-8-16 '!C45</f>
        <v>0</v>
      </c>
    </row>
    <row r="19" spans="1:2" s="122" customFormat="1" ht="15.75" thickBot="1" x14ac:dyDescent="0.3">
      <c r="A19" s="186"/>
      <c r="B19" s="127"/>
    </row>
    <row r="20" spans="1:2" ht="15.75" thickBot="1" x14ac:dyDescent="0.3">
      <c r="A20" s="54" t="s">
        <v>148</v>
      </c>
      <c r="B20" s="130">
        <f>SUM(B16:B19)</f>
        <v>0</v>
      </c>
    </row>
    <row r="39" spans="2:2" x14ac:dyDescent="0.25">
      <c r="B39" s="93"/>
    </row>
    <row r="40" spans="2:2" x14ac:dyDescent="0.25">
      <c r="B40" s="93"/>
    </row>
    <row r="41" spans="2:2" x14ac:dyDescent="0.25">
      <c r="B41" s="93"/>
    </row>
    <row r="42" spans="2:2" x14ac:dyDescent="0.25">
      <c r="B42" s="93"/>
    </row>
    <row r="43" spans="2:2" x14ac:dyDescent="0.25">
      <c r="B43" s="93"/>
    </row>
    <row r="44" spans="2:2" x14ac:dyDescent="0.25">
      <c r="B44" s="93"/>
    </row>
    <row r="45" spans="2:2" x14ac:dyDescent="0.25">
      <c r="B45" s="93"/>
    </row>
    <row r="46" spans="2:2" x14ac:dyDescent="0.25">
      <c r="B46" s="93"/>
    </row>
    <row r="47" spans="2:2" x14ac:dyDescent="0.25">
      <c r="B47" s="93"/>
    </row>
    <row r="48" spans="2: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3">
    <mergeCell ref="A6:B6"/>
    <mergeCell ref="C2:D2"/>
    <mergeCell ref="C1:I1"/>
  </mergeCells>
  <pageMargins left="0.7" right="0.7" top="1" bottom="0.75" header="0.3" footer="0.3"/>
  <pageSetup paperSize="17" scale="85" orientation="landscape" r:id="rId1"/>
  <headerFooter>
    <oddHeader>&amp;CTask Order 1
Document Imaging Workflow System 2 (DIWS 2)
TORFP # V-HQ-16025-IT</oddHeader>
    <oddFooter>&amp;L&amp;A
Printed &amp;D &amp;T&amp;RPage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tabSelected="1" view="pageBreakPreview" topLeftCell="A15" zoomScale="115" zoomScaleNormal="100" zoomScaleSheetLayoutView="115" workbookViewId="0">
      <selection activeCell="O26" sqref="O26"/>
    </sheetView>
  </sheetViews>
  <sheetFormatPr defaultRowHeight="15" x14ac:dyDescent="0.25"/>
  <cols>
    <col min="1" max="1" width="5" customWidth="1"/>
    <col min="2" max="2" width="38.85546875" customWidth="1"/>
    <col min="3" max="3" width="16.42578125" customWidth="1"/>
    <col min="4" max="4" width="14.85546875" bestFit="1" customWidth="1"/>
    <col min="5" max="5" width="4.7109375" customWidth="1"/>
    <col min="6" max="7" width="11.7109375" customWidth="1"/>
    <col min="8" max="8" width="14.7109375" customWidth="1"/>
    <col min="9" max="9" width="11.5703125" customWidth="1"/>
    <col min="10" max="10" width="11.42578125" customWidth="1"/>
    <col min="11" max="11" width="2.140625" customWidth="1"/>
    <col min="12" max="12" width="12.85546875" customWidth="1"/>
  </cols>
  <sheetData>
    <row r="1" spans="1:12" ht="15.75" thickBot="1" x14ac:dyDescent="0.3">
      <c r="A1" s="46" t="s">
        <v>210</v>
      </c>
      <c r="C1" t="s">
        <v>64</v>
      </c>
      <c r="D1" s="348" t="str">
        <f>Totals!C1</f>
        <v>Offeror's Name</v>
      </c>
      <c r="E1" s="349"/>
      <c r="F1" s="349"/>
      <c r="G1" s="349"/>
      <c r="H1" s="350"/>
      <c r="I1" s="135"/>
      <c r="J1" s="135"/>
    </row>
    <row r="2" spans="1:12" ht="15.75" thickBot="1" x14ac:dyDescent="0.3">
      <c r="A2" s="125" t="s">
        <v>216</v>
      </c>
      <c r="C2" t="s">
        <v>66</v>
      </c>
      <c r="D2" s="351">
        <f>Totals!C2</f>
        <v>36526</v>
      </c>
      <c r="E2" s="368"/>
      <c r="F2" s="352"/>
    </row>
    <row r="3" spans="1:12" x14ac:dyDescent="0.25">
      <c r="A3" s="42" t="str">
        <f>Totals!A3</f>
        <v>SOLICITATION NO. 060B6400035</v>
      </c>
      <c r="D3" s="47"/>
    </row>
    <row r="4" spans="1:12" ht="18.75" x14ac:dyDescent="0.3">
      <c r="A4" s="121" t="s">
        <v>211</v>
      </c>
      <c r="B4" s="340"/>
      <c r="F4" s="185"/>
    </row>
    <row r="5" spans="1:12" ht="18.75" x14ac:dyDescent="0.3">
      <c r="A5" s="48"/>
    </row>
    <row r="6" spans="1:12" ht="48.75" customHeight="1" x14ac:dyDescent="0.25">
      <c r="A6" s="366" t="s">
        <v>311</v>
      </c>
      <c r="B6" s="367"/>
      <c r="C6" s="367"/>
      <c r="D6" s="367"/>
      <c r="E6" s="367"/>
      <c r="F6" s="367"/>
      <c r="G6" s="367"/>
      <c r="H6" s="367"/>
      <c r="I6" s="367"/>
      <c r="J6" s="367"/>
    </row>
    <row r="7" spans="1:12" ht="15.75" thickBot="1" x14ac:dyDescent="0.3">
      <c r="F7" s="144"/>
    </row>
    <row r="8" spans="1:12" ht="51" customHeight="1" thickBot="1" x14ac:dyDescent="0.3">
      <c r="A8" s="194" t="s">
        <v>281</v>
      </c>
      <c r="B8" s="180" t="s">
        <v>54</v>
      </c>
      <c r="C8" s="180" t="s">
        <v>12</v>
      </c>
      <c r="D8" s="180" t="s">
        <v>4</v>
      </c>
      <c r="E8" s="181"/>
      <c r="F8" s="180" t="s">
        <v>174</v>
      </c>
      <c r="G8" s="180" t="s">
        <v>175</v>
      </c>
      <c r="H8" s="180" t="s">
        <v>176</v>
      </c>
      <c r="I8" s="180" t="s">
        <v>177</v>
      </c>
      <c r="J8" s="180" t="s">
        <v>178</v>
      </c>
      <c r="K8" s="181"/>
      <c r="L8" s="233" t="s">
        <v>156</v>
      </c>
    </row>
    <row r="9" spans="1:12" ht="12" customHeight="1" thickBot="1" x14ac:dyDescent="0.3">
      <c r="A9" s="88"/>
      <c r="B9" s="87" t="s">
        <v>231</v>
      </c>
      <c r="C9" s="142"/>
      <c r="D9" s="87"/>
      <c r="F9" s="41" t="s">
        <v>215</v>
      </c>
      <c r="G9" s="41" t="s">
        <v>215</v>
      </c>
      <c r="H9" s="41" t="s">
        <v>215</v>
      </c>
      <c r="I9" s="41" t="s">
        <v>215</v>
      </c>
      <c r="J9" s="41" t="s">
        <v>215</v>
      </c>
      <c r="K9" s="93"/>
      <c r="L9" s="232"/>
    </row>
    <row r="10" spans="1:12" ht="34.5" thickBot="1" x14ac:dyDescent="0.3">
      <c r="A10" s="234">
        <v>1</v>
      </c>
      <c r="B10" s="81" t="s">
        <v>230</v>
      </c>
      <c r="C10" s="235">
        <v>0</v>
      </c>
      <c r="D10" s="317"/>
      <c r="F10" s="241" t="s">
        <v>2</v>
      </c>
      <c r="G10" s="241" t="s">
        <v>2</v>
      </c>
      <c r="H10" s="241" t="s">
        <v>2</v>
      </c>
      <c r="I10" s="241" t="s">
        <v>2</v>
      </c>
      <c r="J10" s="241" t="s">
        <v>2</v>
      </c>
      <c r="L10" s="322">
        <f t="shared" ref="L10:L33" si="0">SUM(F10:J10)</f>
        <v>0</v>
      </c>
    </row>
    <row r="11" spans="1:12" ht="15.75" thickBot="1" x14ac:dyDescent="0.3">
      <c r="A11" s="234">
        <v>2</v>
      </c>
      <c r="B11" s="84" t="s">
        <v>149</v>
      </c>
      <c r="C11" s="236">
        <v>0</v>
      </c>
      <c r="D11" s="316"/>
      <c r="F11" s="241" t="s">
        <v>2</v>
      </c>
      <c r="G11" s="241" t="s">
        <v>2</v>
      </c>
      <c r="H11" s="241" t="s">
        <v>2</v>
      </c>
      <c r="I11" s="241" t="s">
        <v>2</v>
      </c>
      <c r="J11" s="241" t="s">
        <v>2</v>
      </c>
      <c r="L11" s="323">
        <f t="shared" si="0"/>
        <v>0</v>
      </c>
    </row>
    <row r="12" spans="1:12" ht="15.75" thickBot="1" x14ac:dyDescent="0.3">
      <c r="A12" s="234">
        <v>3</v>
      </c>
      <c r="B12" s="84" t="s">
        <v>150</v>
      </c>
      <c r="C12" s="236">
        <v>0</v>
      </c>
      <c r="D12" s="316"/>
      <c r="F12" s="241" t="s">
        <v>2</v>
      </c>
      <c r="G12" s="241" t="s">
        <v>2</v>
      </c>
      <c r="H12" s="241" t="s">
        <v>2</v>
      </c>
      <c r="I12" s="241" t="s">
        <v>2</v>
      </c>
      <c r="J12" s="241" t="s">
        <v>2</v>
      </c>
      <c r="L12" s="323">
        <f t="shared" si="0"/>
        <v>0</v>
      </c>
    </row>
    <row r="13" spans="1:12" ht="15.75" thickBot="1" x14ac:dyDescent="0.3">
      <c r="A13" s="234">
        <v>4</v>
      </c>
      <c r="B13" s="84" t="s">
        <v>151</v>
      </c>
      <c r="C13" s="236">
        <v>0</v>
      </c>
      <c r="D13" s="316"/>
      <c r="F13" s="241" t="s">
        <v>2</v>
      </c>
      <c r="G13" s="241" t="s">
        <v>2</v>
      </c>
      <c r="H13" s="241" t="s">
        <v>2</v>
      </c>
      <c r="I13" s="241" t="s">
        <v>2</v>
      </c>
      <c r="J13" s="241" t="s">
        <v>2</v>
      </c>
      <c r="L13" s="323">
        <f t="shared" si="0"/>
        <v>0</v>
      </c>
    </row>
    <row r="14" spans="1:12" ht="15.75" thickBot="1" x14ac:dyDescent="0.3">
      <c r="A14" s="234">
        <v>5</v>
      </c>
      <c r="B14" s="84" t="s">
        <v>152</v>
      </c>
      <c r="C14" s="236">
        <v>0</v>
      </c>
      <c r="D14" s="316"/>
      <c r="F14" s="241" t="s">
        <v>2</v>
      </c>
      <c r="G14" s="241" t="s">
        <v>2</v>
      </c>
      <c r="H14" s="241" t="s">
        <v>2</v>
      </c>
      <c r="I14" s="241" t="s">
        <v>2</v>
      </c>
      <c r="J14" s="241" t="s">
        <v>2</v>
      </c>
      <c r="L14" s="323">
        <f t="shared" si="0"/>
        <v>0</v>
      </c>
    </row>
    <row r="15" spans="1:12" ht="15.75" thickBot="1" x14ac:dyDescent="0.3">
      <c r="A15" s="234">
        <v>6</v>
      </c>
      <c r="B15" s="84" t="s">
        <v>94</v>
      </c>
      <c r="C15" s="236">
        <v>0</v>
      </c>
      <c r="D15" s="316"/>
      <c r="F15" s="241" t="s">
        <v>2</v>
      </c>
      <c r="G15" s="241" t="s">
        <v>2</v>
      </c>
      <c r="H15" s="241" t="s">
        <v>2</v>
      </c>
      <c r="I15" s="241" t="s">
        <v>2</v>
      </c>
      <c r="J15" s="241" t="s">
        <v>2</v>
      </c>
      <c r="L15" s="323">
        <f t="shared" si="0"/>
        <v>0</v>
      </c>
    </row>
    <row r="16" spans="1:12" ht="15.75" thickBot="1" x14ac:dyDescent="0.3">
      <c r="A16" s="234">
        <v>7</v>
      </c>
      <c r="B16" s="84" t="s">
        <v>153</v>
      </c>
      <c r="C16" s="236">
        <v>0</v>
      </c>
      <c r="D16" s="316"/>
      <c r="F16" s="241" t="s">
        <v>2</v>
      </c>
      <c r="G16" s="241" t="s">
        <v>2</v>
      </c>
      <c r="H16" s="241" t="s">
        <v>2</v>
      </c>
      <c r="I16" s="241" t="s">
        <v>2</v>
      </c>
      <c r="J16" s="241" t="s">
        <v>2</v>
      </c>
      <c r="L16" s="323">
        <f t="shared" si="0"/>
        <v>0</v>
      </c>
    </row>
    <row r="17" spans="1:12" ht="15.75" thickBot="1" x14ac:dyDescent="0.3">
      <c r="A17" s="234">
        <v>8</v>
      </c>
      <c r="B17" s="84" t="s">
        <v>154</v>
      </c>
      <c r="C17" s="236">
        <v>0</v>
      </c>
      <c r="D17" s="316"/>
      <c r="F17" s="241" t="s">
        <v>2</v>
      </c>
      <c r="G17" s="241" t="s">
        <v>2</v>
      </c>
      <c r="H17" s="241" t="s">
        <v>2</v>
      </c>
      <c r="I17" s="241" t="s">
        <v>2</v>
      </c>
      <c r="J17" s="241" t="s">
        <v>2</v>
      </c>
      <c r="L17" s="323">
        <f t="shared" si="0"/>
        <v>0</v>
      </c>
    </row>
    <row r="18" spans="1:12" ht="15.75" thickBot="1" x14ac:dyDescent="0.3">
      <c r="A18" s="234">
        <v>9</v>
      </c>
      <c r="B18" s="84" t="s">
        <v>179</v>
      </c>
      <c r="C18" s="236">
        <v>0</v>
      </c>
      <c r="D18" s="316"/>
      <c r="F18" s="241" t="s">
        <v>2</v>
      </c>
      <c r="G18" s="241" t="s">
        <v>2</v>
      </c>
      <c r="H18" s="241" t="s">
        <v>2</v>
      </c>
      <c r="I18" s="241" t="s">
        <v>2</v>
      </c>
      <c r="J18" s="241" t="s">
        <v>2</v>
      </c>
      <c r="L18" s="323">
        <f t="shared" si="0"/>
        <v>0</v>
      </c>
    </row>
    <row r="19" spans="1:12" ht="23.25" thickBot="1" x14ac:dyDescent="0.3">
      <c r="A19" s="234">
        <v>10</v>
      </c>
      <c r="B19" s="84" t="s">
        <v>180</v>
      </c>
      <c r="C19" s="236">
        <v>0</v>
      </c>
      <c r="D19" s="316"/>
      <c r="F19" s="241" t="s">
        <v>2</v>
      </c>
      <c r="G19" s="241" t="s">
        <v>2</v>
      </c>
      <c r="H19" s="241" t="s">
        <v>2</v>
      </c>
      <c r="I19" s="241" t="s">
        <v>2</v>
      </c>
      <c r="J19" s="241" t="s">
        <v>2</v>
      </c>
      <c r="L19" s="323">
        <f t="shared" si="0"/>
        <v>0</v>
      </c>
    </row>
    <row r="20" spans="1:12" ht="15.75" thickBot="1" x14ac:dyDescent="0.3">
      <c r="A20" s="234">
        <v>11</v>
      </c>
      <c r="B20" s="84" t="s">
        <v>95</v>
      </c>
      <c r="C20" s="236">
        <v>0</v>
      </c>
      <c r="D20" s="316"/>
      <c r="F20" s="241" t="s">
        <v>2</v>
      </c>
      <c r="G20" s="241" t="s">
        <v>2</v>
      </c>
      <c r="H20" s="241" t="s">
        <v>2</v>
      </c>
      <c r="I20" s="241" t="s">
        <v>2</v>
      </c>
      <c r="J20" s="241" t="s">
        <v>2</v>
      </c>
      <c r="L20" s="323">
        <f t="shared" si="0"/>
        <v>0</v>
      </c>
    </row>
    <row r="21" spans="1:12" ht="15.75" thickBot="1" x14ac:dyDescent="0.3">
      <c r="A21" s="234">
        <v>12</v>
      </c>
      <c r="B21" s="84" t="s">
        <v>155</v>
      </c>
      <c r="C21" s="236">
        <v>0</v>
      </c>
      <c r="D21" s="316"/>
      <c r="F21" s="241" t="s">
        <v>2</v>
      </c>
      <c r="G21" s="241" t="s">
        <v>2</v>
      </c>
      <c r="H21" s="241" t="s">
        <v>2</v>
      </c>
      <c r="I21" s="241" t="s">
        <v>2</v>
      </c>
      <c r="J21" s="241" t="s">
        <v>2</v>
      </c>
      <c r="L21" s="323">
        <f t="shared" si="0"/>
        <v>0</v>
      </c>
    </row>
    <row r="22" spans="1:12" ht="15.75" thickBot="1" x14ac:dyDescent="0.3">
      <c r="A22" s="234">
        <v>13</v>
      </c>
      <c r="B22" s="84" t="s">
        <v>11</v>
      </c>
      <c r="C22" s="236">
        <v>0</v>
      </c>
      <c r="D22" s="316"/>
      <c r="F22" s="241" t="s">
        <v>2</v>
      </c>
      <c r="G22" s="241" t="s">
        <v>2</v>
      </c>
      <c r="H22" s="241" t="s">
        <v>2</v>
      </c>
      <c r="I22" s="241" t="s">
        <v>2</v>
      </c>
      <c r="J22" s="241" t="s">
        <v>2</v>
      </c>
      <c r="L22" s="323">
        <f t="shared" si="0"/>
        <v>0</v>
      </c>
    </row>
    <row r="23" spans="1:12" ht="15.75" thickBot="1" x14ac:dyDescent="0.3">
      <c r="A23" s="234">
        <v>14</v>
      </c>
      <c r="B23" s="81" t="s">
        <v>181</v>
      </c>
      <c r="C23" s="236">
        <v>0</v>
      </c>
      <c r="D23" s="316"/>
      <c r="F23" s="241" t="s">
        <v>2</v>
      </c>
      <c r="G23" s="241" t="s">
        <v>2</v>
      </c>
      <c r="H23" s="241" t="s">
        <v>2</v>
      </c>
      <c r="I23" s="241" t="s">
        <v>2</v>
      </c>
      <c r="J23" s="241" t="s">
        <v>2</v>
      </c>
      <c r="L23" s="323">
        <f t="shared" si="0"/>
        <v>0</v>
      </c>
    </row>
    <row r="24" spans="1:12" ht="15.75" thickBot="1" x14ac:dyDescent="0.3">
      <c r="A24" s="234">
        <v>15</v>
      </c>
      <c r="B24" s="81" t="s">
        <v>182</v>
      </c>
      <c r="C24" s="236">
        <v>0</v>
      </c>
      <c r="D24" s="316"/>
      <c r="F24" s="241" t="s">
        <v>2</v>
      </c>
      <c r="G24" s="241" t="s">
        <v>2</v>
      </c>
      <c r="H24" s="241" t="s">
        <v>2</v>
      </c>
      <c r="I24" s="241" t="s">
        <v>2</v>
      </c>
      <c r="J24" s="241" t="s">
        <v>2</v>
      </c>
      <c r="L24" s="323">
        <f t="shared" si="0"/>
        <v>0</v>
      </c>
    </row>
    <row r="25" spans="1:12" ht="34.5" thickBot="1" x14ac:dyDescent="0.3">
      <c r="A25" s="234">
        <v>16</v>
      </c>
      <c r="B25" s="81" t="s">
        <v>194</v>
      </c>
      <c r="C25" s="236">
        <v>0</v>
      </c>
      <c r="D25" s="316"/>
      <c r="F25" s="241" t="s">
        <v>2</v>
      </c>
      <c r="G25" s="241" t="s">
        <v>2</v>
      </c>
      <c r="H25" s="241" t="s">
        <v>2</v>
      </c>
      <c r="I25" s="241" t="s">
        <v>2</v>
      </c>
      <c r="J25" s="241" t="s">
        <v>2</v>
      </c>
      <c r="L25" s="323">
        <f t="shared" si="0"/>
        <v>0</v>
      </c>
    </row>
    <row r="26" spans="1:12" ht="34.5" thickBot="1" x14ac:dyDescent="0.3">
      <c r="A26" s="234">
        <v>17</v>
      </c>
      <c r="B26" s="81" t="s">
        <v>195</v>
      </c>
      <c r="C26" s="236">
        <v>0</v>
      </c>
      <c r="D26" s="316"/>
      <c r="F26" s="241" t="s">
        <v>2</v>
      </c>
      <c r="G26" s="241" t="s">
        <v>2</v>
      </c>
      <c r="H26" s="241" t="s">
        <v>2</v>
      </c>
      <c r="I26" s="241" t="s">
        <v>2</v>
      </c>
      <c r="J26" s="241" t="s">
        <v>2</v>
      </c>
      <c r="L26" s="323">
        <f t="shared" si="0"/>
        <v>0</v>
      </c>
    </row>
    <row r="27" spans="1:12" ht="23.25" thickBot="1" x14ac:dyDescent="0.3">
      <c r="A27" s="234">
        <v>18</v>
      </c>
      <c r="B27" s="81" t="s">
        <v>269</v>
      </c>
      <c r="C27" s="175">
        <f>C28+C29</f>
        <v>0</v>
      </c>
      <c r="D27" s="318"/>
      <c r="E27" s="176"/>
      <c r="F27" s="314" t="str">
        <f>IF(F28 = "hours", "Hours", F28+F29)</f>
        <v>Hours</v>
      </c>
      <c r="G27" s="314" t="str">
        <f>IF(G28 = "hours", "Hours", G28+G29)</f>
        <v>Hours</v>
      </c>
      <c r="H27" s="314" t="str">
        <f>IF(H28 = "hours", "Hours", H28+H29)</f>
        <v>Hours</v>
      </c>
      <c r="I27" s="314" t="str">
        <f>IF(I28 = "hours", "Hours", I28+I29)</f>
        <v>Hours</v>
      </c>
      <c r="J27" s="314" t="str">
        <f>IF(J28 = "hours", "Hours", J28+J29)</f>
        <v>Hours</v>
      </c>
      <c r="K27" s="176"/>
      <c r="L27" s="323">
        <f t="shared" si="0"/>
        <v>0</v>
      </c>
    </row>
    <row r="28" spans="1:12" ht="15.75" thickBot="1" x14ac:dyDescent="0.3">
      <c r="A28" s="234"/>
      <c r="B28" s="84" t="s">
        <v>419</v>
      </c>
      <c r="C28" s="236">
        <v>0</v>
      </c>
      <c r="D28" s="316"/>
      <c r="F28" s="241" t="s">
        <v>2</v>
      </c>
      <c r="G28" s="241" t="s">
        <v>2</v>
      </c>
      <c r="H28" s="241" t="s">
        <v>2</v>
      </c>
      <c r="I28" s="241" t="s">
        <v>2</v>
      </c>
      <c r="J28" s="241" t="s">
        <v>2</v>
      </c>
      <c r="L28" s="323">
        <f t="shared" si="0"/>
        <v>0</v>
      </c>
    </row>
    <row r="29" spans="1:12" ht="23.25" thickBot="1" x14ac:dyDescent="0.3">
      <c r="A29" s="234"/>
      <c r="B29" s="84" t="s">
        <v>420</v>
      </c>
      <c r="C29" s="236">
        <v>0</v>
      </c>
      <c r="D29" s="316"/>
      <c r="F29" s="241" t="s">
        <v>2</v>
      </c>
      <c r="G29" s="241" t="s">
        <v>2</v>
      </c>
      <c r="H29" s="241" t="s">
        <v>2</v>
      </c>
      <c r="I29" s="241" t="s">
        <v>2</v>
      </c>
      <c r="J29" s="241" t="s">
        <v>2</v>
      </c>
      <c r="L29" s="323">
        <f t="shared" si="0"/>
        <v>0</v>
      </c>
    </row>
    <row r="30" spans="1:12" ht="34.5" thickBot="1" x14ac:dyDescent="0.3">
      <c r="A30" s="234">
        <v>19</v>
      </c>
      <c r="B30" s="81" t="s">
        <v>183</v>
      </c>
      <c r="C30" s="236">
        <v>0</v>
      </c>
      <c r="D30" s="316"/>
      <c r="F30" s="241" t="s">
        <v>2</v>
      </c>
      <c r="G30" s="241" t="s">
        <v>2</v>
      </c>
      <c r="H30" s="241" t="s">
        <v>2</v>
      </c>
      <c r="I30" s="241" t="s">
        <v>2</v>
      </c>
      <c r="J30" s="241" t="s">
        <v>2</v>
      </c>
      <c r="L30" s="323">
        <f t="shared" si="0"/>
        <v>0</v>
      </c>
    </row>
    <row r="31" spans="1:12" ht="34.5" thickBot="1" x14ac:dyDescent="0.3">
      <c r="A31" s="234">
        <v>20</v>
      </c>
      <c r="B31" s="81" t="s">
        <v>184</v>
      </c>
      <c r="C31" s="236">
        <v>0</v>
      </c>
      <c r="D31" s="316"/>
      <c r="F31" s="241" t="s">
        <v>2</v>
      </c>
      <c r="G31" s="241" t="s">
        <v>2</v>
      </c>
      <c r="H31" s="241" t="s">
        <v>2</v>
      </c>
      <c r="I31" s="241" t="s">
        <v>2</v>
      </c>
      <c r="J31" s="241" t="s">
        <v>2</v>
      </c>
      <c r="L31" s="323">
        <f t="shared" si="0"/>
        <v>0</v>
      </c>
    </row>
    <row r="32" spans="1:12" ht="34.5" thickBot="1" x14ac:dyDescent="0.3">
      <c r="A32" s="234">
        <v>21</v>
      </c>
      <c r="B32" s="81" t="s">
        <v>185</v>
      </c>
      <c r="C32" s="236">
        <v>0</v>
      </c>
      <c r="D32" s="316"/>
      <c r="F32" s="241" t="s">
        <v>2</v>
      </c>
      <c r="G32" s="241" t="s">
        <v>2</v>
      </c>
      <c r="H32" s="241" t="s">
        <v>2</v>
      </c>
      <c r="I32" s="241" t="s">
        <v>2</v>
      </c>
      <c r="J32" s="241" t="s">
        <v>2</v>
      </c>
      <c r="L32" s="323">
        <f t="shared" si="0"/>
        <v>0</v>
      </c>
    </row>
    <row r="33" spans="1:12" ht="34.5" thickBot="1" x14ac:dyDescent="0.3">
      <c r="A33" s="234">
        <v>22</v>
      </c>
      <c r="B33" s="81" t="s">
        <v>186</v>
      </c>
      <c r="C33" s="236">
        <v>0</v>
      </c>
      <c r="D33" s="316"/>
      <c r="F33" s="241" t="s">
        <v>2</v>
      </c>
      <c r="G33" s="241" t="s">
        <v>2</v>
      </c>
      <c r="H33" s="241" t="s">
        <v>2</v>
      </c>
      <c r="I33" s="241" t="s">
        <v>2</v>
      </c>
      <c r="J33" s="241" t="s">
        <v>2</v>
      </c>
      <c r="L33" s="323">
        <f t="shared" si="0"/>
        <v>0</v>
      </c>
    </row>
    <row r="34" spans="1:12" ht="34.5" thickBot="1" x14ac:dyDescent="0.3">
      <c r="A34" s="234">
        <v>23</v>
      </c>
      <c r="B34" s="81" t="s">
        <v>187</v>
      </c>
      <c r="C34" s="236">
        <v>0</v>
      </c>
      <c r="D34" s="316"/>
      <c r="F34" s="241" t="s">
        <v>2</v>
      </c>
      <c r="G34" s="241" t="s">
        <v>2</v>
      </c>
      <c r="H34" s="241" t="s">
        <v>2</v>
      </c>
      <c r="I34" s="241" t="s">
        <v>2</v>
      </c>
      <c r="J34" s="241" t="s">
        <v>2</v>
      </c>
      <c r="L34" s="323">
        <f t="shared" ref="L34" si="1">SUM(F34:J34)</f>
        <v>0</v>
      </c>
    </row>
    <row r="35" spans="1:12" ht="23.25" thickBot="1" x14ac:dyDescent="0.3">
      <c r="A35" s="234">
        <v>24</v>
      </c>
      <c r="B35" s="81" t="s">
        <v>282</v>
      </c>
      <c r="C35" s="236">
        <v>0</v>
      </c>
      <c r="D35" s="316"/>
      <c r="F35" s="241" t="s">
        <v>2</v>
      </c>
      <c r="G35" s="241" t="s">
        <v>2</v>
      </c>
      <c r="H35" s="241" t="s">
        <v>2</v>
      </c>
      <c r="I35" s="241" t="s">
        <v>2</v>
      </c>
      <c r="J35" s="241" t="s">
        <v>2</v>
      </c>
      <c r="L35" s="323">
        <f t="shared" ref="L35:L37" si="2">SUM(F35:J35)</f>
        <v>0</v>
      </c>
    </row>
    <row r="36" spans="1:12" ht="15.75" thickBot="1" x14ac:dyDescent="0.3">
      <c r="A36" s="234">
        <v>25</v>
      </c>
      <c r="B36" s="81" t="s">
        <v>283</v>
      </c>
      <c r="C36" s="236">
        <v>0</v>
      </c>
      <c r="D36" s="316"/>
      <c r="F36" s="241" t="s">
        <v>2</v>
      </c>
      <c r="G36" s="241" t="s">
        <v>2</v>
      </c>
      <c r="H36" s="241" t="s">
        <v>2</v>
      </c>
      <c r="I36" s="241" t="s">
        <v>2</v>
      </c>
      <c r="J36" s="241" t="s">
        <v>2</v>
      </c>
      <c r="L36" s="323">
        <f t="shared" si="2"/>
        <v>0</v>
      </c>
    </row>
    <row r="37" spans="1:12" ht="15.75" thickBot="1" x14ac:dyDescent="0.3">
      <c r="A37" s="234">
        <v>26</v>
      </c>
      <c r="B37" s="81" t="s">
        <v>284</v>
      </c>
      <c r="C37" s="236">
        <v>0</v>
      </c>
      <c r="D37" s="316"/>
      <c r="F37" s="241" t="s">
        <v>2</v>
      </c>
      <c r="G37" s="241" t="s">
        <v>2</v>
      </c>
      <c r="H37" s="241" t="s">
        <v>2</v>
      </c>
      <c r="I37" s="241" t="s">
        <v>2</v>
      </c>
      <c r="J37" s="241" t="s">
        <v>2</v>
      </c>
      <c r="L37" s="323">
        <f t="shared" si="2"/>
        <v>0</v>
      </c>
    </row>
    <row r="38" spans="1:12" ht="15.75" thickBot="1" x14ac:dyDescent="0.3">
      <c r="A38" s="234">
        <v>27</v>
      </c>
      <c r="B38" s="81" t="s">
        <v>285</v>
      </c>
      <c r="C38" s="236">
        <v>0</v>
      </c>
      <c r="D38" s="316"/>
      <c r="F38" s="241" t="s">
        <v>2</v>
      </c>
      <c r="G38" s="241" t="s">
        <v>2</v>
      </c>
      <c r="H38" s="241" t="s">
        <v>2</v>
      </c>
      <c r="I38" s="241" t="s">
        <v>2</v>
      </c>
      <c r="J38" s="241" t="s">
        <v>2</v>
      </c>
      <c r="L38" s="323">
        <f t="shared" ref="L38" si="3">SUM(F38:J38)</f>
        <v>0</v>
      </c>
    </row>
    <row r="39" spans="1:12" ht="15.75" thickBot="1" x14ac:dyDescent="0.3">
      <c r="A39" s="99"/>
      <c r="B39" s="325" t="s">
        <v>60</v>
      </c>
      <c r="C39" s="235">
        <f>SUM(C10:C38)</f>
        <v>0</v>
      </c>
      <c r="D39" s="313"/>
      <c r="F39" s="315">
        <f>SUM(F10:F38)</f>
        <v>0</v>
      </c>
      <c r="G39" s="315">
        <f>SUM(G10:G38)</f>
        <v>0</v>
      </c>
      <c r="H39" s="315">
        <f>SUM(H10:H38)</f>
        <v>0</v>
      </c>
      <c r="I39" s="315">
        <f>SUM(I10:I38)</f>
        <v>0</v>
      </c>
      <c r="J39" s="315">
        <f>SUM(J10:J38)</f>
        <v>0</v>
      </c>
      <c r="L39" s="324">
        <f>SUM(L10:L38)</f>
        <v>0</v>
      </c>
    </row>
    <row r="40" spans="1:12" x14ac:dyDescent="0.25">
      <c r="A40" s="99"/>
      <c r="B40" s="296"/>
      <c r="C40" s="101"/>
      <c r="D40" s="102"/>
      <c r="F40" s="103"/>
      <c r="G40" s="103"/>
      <c r="H40" s="103"/>
      <c r="I40" s="103"/>
      <c r="J40" s="103"/>
    </row>
    <row r="41" spans="1:12" s="122" customFormat="1" ht="15.75" thickBot="1" x14ac:dyDescent="0.3">
      <c r="A41" s="138"/>
      <c r="B41" s="297" t="s">
        <v>206</v>
      </c>
      <c r="C41" s="139"/>
      <c r="D41" s="140"/>
      <c r="F41" s="141"/>
      <c r="G41" s="141"/>
      <c r="H41" s="141"/>
      <c r="I41" s="141"/>
      <c r="J41" s="141"/>
    </row>
    <row r="42" spans="1:12" ht="23.25" thickBot="1" x14ac:dyDescent="0.3">
      <c r="A42" s="82">
        <v>28</v>
      </c>
      <c r="B42" s="298" t="s">
        <v>228</v>
      </c>
      <c r="C42" s="235">
        <v>0</v>
      </c>
      <c r="D42" s="316"/>
      <c r="F42" s="241" t="s">
        <v>2</v>
      </c>
      <c r="G42" s="241" t="s">
        <v>2</v>
      </c>
      <c r="H42" s="241" t="s">
        <v>2</v>
      </c>
      <c r="I42" s="241" t="s">
        <v>2</v>
      </c>
      <c r="J42" s="241" t="s">
        <v>2</v>
      </c>
      <c r="L42" s="319">
        <f>SUM(F42:J42)</f>
        <v>0</v>
      </c>
    </row>
    <row r="43" spans="1:12" ht="23.25" thickBot="1" x14ac:dyDescent="0.3">
      <c r="A43" s="82">
        <v>29</v>
      </c>
      <c r="B43" s="298" t="s">
        <v>229</v>
      </c>
      <c r="C43" s="236">
        <v>0</v>
      </c>
      <c r="D43" s="316"/>
      <c r="F43" s="241" t="s">
        <v>2</v>
      </c>
      <c r="G43" s="241" t="s">
        <v>2</v>
      </c>
      <c r="H43" s="241" t="s">
        <v>2</v>
      </c>
      <c r="I43" s="241" t="s">
        <v>2</v>
      </c>
      <c r="J43" s="241" t="s">
        <v>2</v>
      </c>
      <c r="L43" s="320">
        <f>SUM(F43:J43)</f>
        <v>0</v>
      </c>
    </row>
    <row r="44" spans="1:12" ht="31.5" customHeight="1" thickBot="1" x14ac:dyDescent="0.3">
      <c r="A44" s="179">
        <v>30</v>
      </c>
      <c r="B44" s="298" t="s">
        <v>286</v>
      </c>
      <c r="C44" s="236">
        <v>0</v>
      </c>
      <c r="D44" s="316"/>
      <c r="F44" s="241" t="s">
        <v>2</v>
      </c>
      <c r="G44" s="241" t="s">
        <v>2</v>
      </c>
      <c r="H44" s="241" t="s">
        <v>2</v>
      </c>
      <c r="I44" s="241" t="s">
        <v>2</v>
      </c>
      <c r="J44" s="241" t="s">
        <v>2</v>
      </c>
      <c r="L44" s="320">
        <f>SUM(F44:J44)</f>
        <v>0</v>
      </c>
    </row>
    <row r="45" spans="1:12" ht="15.75" thickBot="1" x14ac:dyDescent="0.3">
      <c r="A45" s="80"/>
      <c r="B45" s="295" t="s">
        <v>147</v>
      </c>
      <c r="C45" s="236">
        <f>SUM(C42:C44)</f>
        <v>0</v>
      </c>
      <c r="D45" s="312"/>
      <c r="F45" s="315">
        <f>SUM(F42:F44)</f>
        <v>0</v>
      </c>
      <c r="G45" s="315">
        <f>SUM(G42:G44)</f>
        <v>0</v>
      </c>
      <c r="H45" s="315">
        <f>SUM(H42:H44)</f>
        <v>0</v>
      </c>
      <c r="I45" s="315">
        <f>SUM(I42:I44)</f>
        <v>0</v>
      </c>
      <c r="J45" s="315">
        <f>SUM(J42:J44)</f>
        <v>0</v>
      </c>
      <c r="K45" s="83"/>
      <c r="L45" s="321">
        <f>SUM(L42:L44)</f>
        <v>0</v>
      </c>
    </row>
    <row r="46" spans="1:12" x14ac:dyDescent="0.25">
      <c r="B46" s="93"/>
      <c r="C46" s="144"/>
    </row>
    <row r="47" spans="1:12" ht="33" customHeight="1" x14ac:dyDescent="0.25">
      <c r="B47" s="369" t="s">
        <v>270</v>
      </c>
      <c r="C47" s="370"/>
      <c r="D47" s="370"/>
      <c r="E47" s="370"/>
      <c r="F47" s="370"/>
      <c r="G47" s="370"/>
      <c r="H47" s="370"/>
      <c r="I47" s="370"/>
      <c r="J47" s="370"/>
    </row>
    <row r="48" spans="1:1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299"/>
    </row>
    <row r="63" spans="2:2" x14ac:dyDescent="0.25">
      <c r="B63" s="299"/>
    </row>
    <row r="64" spans="2:2" x14ac:dyDescent="0.25">
      <c r="B64" s="299"/>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4">
    <mergeCell ref="A6:J6"/>
    <mergeCell ref="D2:F2"/>
    <mergeCell ref="B47:J47"/>
    <mergeCell ref="D1:H1"/>
  </mergeCells>
  <pageMargins left="0.7" right="0.7" top="1" bottom="0.75" header="0.3" footer="0.3"/>
  <pageSetup paperSize="17" scale="75" orientation="portrait" r:id="rId1"/>
  <headerFooter>
    <oddHeader>&amp;CTask Order 1
Document Imaging Workflow System 2 (DIWS 2)
TORFP # V-HQ-16025-IT</oddHeader>
    <oddFooter>&amp;L&amp;A
Printed &amp;D &amp;T&amp;RPage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zoomScale="110" zoomScaleNormal="110" zoomScaleSheetLayoutView="110" workbookViewId="0">
      <selection activeCell="B4" sqref="B4"/>
    </sheetView>
  </sheetViews>
  <sheetFormatPr defaultRowHeight="15" x14ac:dyDescent="0.25"/>
  <cols>
    <col min="1" max="1" width="5.140625" customWidth="1"/>
    <col min="2" max="2" width="40.7109375" customWidth="1"/>
    <col min="3" max="3" width="12.140625" customWidth="1"/>
    <col min="4" max="12" width="11" customWidth="1"/>
  </cols>
  <sheetData>
    <row r="1" spans="1:23" ht="15.75" thickBot="1" x14ac:dyDescent="0.3">
      <c r="A1" s="46" t="s">
        <v>210</v>
      </c>
      <c r="D1" t="s">
        <v>64</v>
      </c>
      <c r="E1" s="371" t="str">
        <f>Totals!C1</f>
        <v>Offeror's Name</v>
      </c>
      <c r="F1" s="372"/>
      <c r="G1" s="372"/>
      <c r="H1" s="372"/>
      <c r="I1" s="372"/>
      <c r="J1" s="373"/>
    </row>
    <row r="2" spans="1:23" ht="15.75" thickBot="1" x14ac:dyDescent="0.3">
      <c r="A2" s="125" t="s">
        <v>216</v>
      </c>
      <c r="D2" t="s">
        <v>66</v>
      </c>
      <c r="E2" s="351">
        <f>Totals!C2</f>
        <v>36526</v>
      </c>
      <c r="F2" s="352"/>
      <c r="G2" s="47"/>
      <c r="H2" s="47"/>
      <c r="I2" s="47"/>
      <c r="J2" s="47"/>
    </row>
    <row r="3" spans="1:23" x14ac:dyDescent="0.25">
      <c r="A3" s="42" t="str">
        <f>Totals!A3</f>
        <v>SOLICITATION NO. 060B6400035</v>
      </c>
      <c r="B3" s="42"/>
    </row>
    <row r="4" spans="1:23" ht="20.45" customHeight="1" x14ac:dyDescent="0.3">
      <c r="A4" s="48" t="s">
        <v>213</v>
      </c>
      <c r="B4" s="48"/>
    </row>
    <row r="5" spans="1:23" ht="18.75" x14ac:dyDescent="0.3">
      <c r="A5" s="48"/>
    </row>
    <row r="6" spans="1:23" ht="28.5" customHeight="1" x14ac:dyDescent="0.25">
      <c r="A6" s="347" t="s">
        <v>263</v>
      </c>
      <c r="B6" s="347"/>
      <c r="C6" s="347"/>
      <c r="D6" s="347"/>
      <c r="E6" s="347"/>
      <c r="F6" s="347"/>
      <c r="G6" s="347"/>
      <c r="H6" s="347"/>
      <c r="I6" s="347"/>
      <c r="J6" s="347"/>
    </row>
    <row r="7" spans="1:23" x14ac:dyDescent="0.25">
      <c r="A7" s="374" t="s">
        <v>53</v>
      </c>
      <c r="B7" s="374"/>
      <c r="C7" s="374"/>
      <c r="D7" s="374"/>
      <c r="E7" s="374"/>
      <c r="F7" s="374"/>
      <c r="G7" s="374"/>
      <c r="H7" s="374"/>
      <c r="I7" s="374"/>
      <c r="J7" s="374"/>
    </row>
    <row r="8" spans="1:23" s="184" customFormat="1" ht="89.25" x14ac:dyDescent="0.3">
      <c r="A8" s="193" t="s">
        <v>281</v>
      </c>
      <c r="B8" s="182" t="s">
        <v>277</v>
      </c>
      <c r="C8" s="182" t="s">
        <v>21</v>
      </c>
      <c r="D8" s="189" t="s">
        <v>218</v>
      </c>
      <c r="E8" s="189" t="s">
        <v>188</v>
      </c>
      <c r="F8" s="189" t="s">
        <v>189</v>
      </c>
      <c r="G8" s="189" t="s">
        <v>190</v>
      </c>
      <c r="H8" s="189" t="s">
        <v>205</v>
      </c>
      <c r="I8" s="189" t="s">
        <v>199</v>
      </c>
      <c r="J8" s="187"/>
      <c r="K8" s="178"/>
      <c r="L8" s="178"/>
      <c r="M8" s="178"/>
      <c r="N8" s="178"/>
      <c r="O8" s="183"/>
      <c r="P8" s="183"/>
      <c r="Q8" s="183"/>
      <c r="R8" s="183"/>
      <c r="S8" s="183"/>
      <c r="T8" s="183"/>
      <c r="U8" s="183"/>
      <c r="V8" s="183"/>
      <c r="W8" s="183"/>
    </row>
    <row r="9" spans="1:23" s="60" customFormat="1" ht="16.5" x14ac:dyDescent="0.3">
      <c r="D9" s="60">
        <v>0.25</v>
      </c>
      <c r="E9" s="60">
        <v>0.25</v>
      </c>
      <c r="F9" s="60">
        <v>0.2</v>
      </c>
      <c r="G9" s="60">
        <v>0.1</v>
      </c>
      <c r="H9" s="60">
        <v>0.1</v>
      </c>
      <c r="I9" s="60">
        <v>0.1</v>
      </c>
      <c r="J9" s="60">
        <f>SUM(D9:I9)</f>
        <v>0.99999999999999989</v>
      </c>
      <c r="K9" s="178"/>
      <c r="L9" s="178"/>
      <c r="M9" s="178"/>
      <c r="N9" s="178"/>
      <c r="O9" s="94"/>
      <c r="P9" s="94"/>
      <c r="Q9" s="94"/>
      <c r="R9" s="94"/>
      <c r="S9" s="94"/>
      <c r="T9" s="94"/>
      <c r="U9" s="94"/>
      <c r="V9" s="94"/>
      <c r="W9" s="94"/>
    </row>
    <row r="10" spans="1:23" x14ac:dyDescent="0.25">
      <c r="A10" s="191">
        <v>0</v>
      </c>
      <c r="B10" s="191"/>
      <c r="C10" s="192" t="s">
        <v>278</v>
      </c>
      <c r="D10" s="190" t="s">
        <v>271</v>
      </c>
      <c r="E10" s="190" t="s">
        <v>272</v>
      </c>
      <c r="F10" s="190" t="s">
        <v>273</v>
      </c>
      <c r="G10" s="190" t="s">
        <v>274</v>
      </c>
      <c r="H10" s="190" t="s">
        <v>275</v>
      </c>
      <c r="I10" s="190" t="s">
        <v>276</v>
      </c>
    </row>
    <row r="11" spans="1:23" s="25" customFormat="1" ht="17.25" thickBot="1" x14ac:dyDescent="0.35">
      <c r="K11" s="178"/>
      <c r="L11" s="178"/>
      <c r="M11" s="178"/>
      <c r="N11" s="178"/>
      <c r="O11" s="95"/>
      <c r="P11" s="95"/>
      <c r="Q11" s="95"/>
      <c r="R11" s="95"/>
      <c r="S11" s="95"/>
      <c r="T11" s="95"/>
      <c r="U11" s="95"/>
      <c r="V11" s="95"/>
      <c r="W11" s="95"/>
    </row>
    <row r="12" spans="1:23" s="25" customFormat="1" ht="17.25" thickBot="1" x14ac:dyDescent="0.35">
      <c r="A12" s="188">
        <f>'Deliverables-updated 9-8-16 '!A23</f>
        <v>14</v>
      </c>
      <c r="B12" s="79" t="str">
        <f>'Deliverables-updated 9-8-16 '!B23</f>
        <v>Toolbox Basic (as defined in Appendix 5 and 11)</v>
      </c>
      <c r="C12" s="302">
        <f>'Deliverables-updated 9-8-16 '!C23</f>
        <v>0</v>
      </c>
      <c r="D12" s="303">
        <f t="shared" ref="D12:I16" si="0">$C12*D$9</f>
        <v>0</v>
      </c>
      <c r="E12" s="303">
        <f t="shared" si="0"/>
        <v>0</v>
      </c>
      <c r="F12" s="303">
        <f t="shared" si="0"/>
        <v>0</v>
      </c>
      <c r="G12" s="303">
        <f t="shared" si="0"/>
        <v>0</v>
      </c>
      <c r="H12" s="303">
        <f t="shared" si="0"/>
        <v>0</v>
      </c>
      <c r="I12" s="304">
        <f t="shared" si="0"/>
        <v>0</v>
      </c>
      <c r="J12" s="61"/>
      <c r="K12" s="178"/>
      <c r="L12" s="178"/>
      <c r="M12" s="178"/>
      <c r="N12" s="178"/>
      <c r="O12" s="61"/>
      <c r="P12" s="61"/>
      <c r="Q12" s="61"/>
      <c r="R12" s="61"/>
      <c r="S12" s="61"/>
      <c r="T12" s="61"/>
      <c r="U12" s="61"/>
      <c r="V12" s="61"/>
      <c r="W12" s="61"/>
    </row>
    <row r="13" spans="1:23" s="25" customFormat="1" ht="33.75" thickBot="1" x14ac:dyDescent="0.35">
      <c r="A13" s="188">
        <f>'Deliverables-updated 9-8-16 '!A24</f>
        <v>15</v>
      </c>
      <c r="B13" s="79" t="str">
        <f>'Deliverables-updated 9-8-16 '!B24</f>
        <v>Toolbox Advanced (as defined in Appendix 5 and 11)</v>
      </c>
      <c r="C13" s="305">
        <f>'Deliverables-updated 9-8-16 '!C24</f>
        <v>0</v>
      </c>
      <c r="D13" s="306">
        <f t="shared" si="0"/>
        <v>0</v>
      </c>
      <c r="E13" s="306">
        <f t="shared" si="0"/>
        <v>0</v>
      </c>
      <c r="F13" s="306">
        <f t="shared" si="0"/>
        <v>0</v>
      </c>
      <c r="G13" s="306">
        <f t="shared" si="0"/>
        <v>0</v>
      </c>
      <c r="H13" s="306">
        <f t="shared" si="0"/>
        <v>0</v>
      </c>
      <c r="I13" s="307">
        <f t="shared" si="0"/>
        <v>0</v>
      </c>
      <c r="J13" s="61"/>
      <c r="K13" s="96"/>
      <c r="L13" s="96"/>
      <c r="M13" s="96"/>
      <c r="N13" s="96"/>
      <c r="O13" s="61"/>
      <c r="P13" s="61"/>
      <c r="Q13" s="61"/>
      <c r="R13" s="61"/>
      <c r="S13" s="61"/>
      <c r="T13" s="61"/>
      <c r="U13" s="61"/>
      <c r="V13" s="61"/>
      <c r="W13" s="61"/>
    </row>
    <row r="14" spans="1:23" s="25" customFormat="1" ht="50.25" thickBot="1" x14ac:dyDescent="0.35">
      <c r="A14" s="188">
        <f>'Deliverables-updated 9-8-16 '!A25</f>
        <v>16</v>
      </c>
      <c r="B14" s="79" t="str">
        <f>'Deliverables-updated 9-8-16 '!B25</f>
        <v>Human Resource Data Conversion, Content Migration, Verification,  Synchronization and Functionality (as defined in Appendix 7)</v>
      </c>
      <c r="C14" s="305">
        <f>'Deliverables-updated 9-8-16 '!C25</f>
        <v>0</v>
      </c>
      <c r="D14" s="306">
        <f t="shared" si="0"/>
        <v>0</v>
      </c>
      <c r="E14" s="306">
        <f t="shared" si="0"/>
        <v>0</v>
      </c>
      <c r="F14" s="306">
        <f t="shared" si="0"/>
        <v>0</v>
      </c>
      <c r="G14" s="306">
        <f t="shared" si="0"/>
        <v>0</v>
      </c>
      <c r="H14" s="306">
        <f t="shared" si="0"/>
        <v>0</v>
      </c>
      <c r="I14" s="307">
        <f t="shared" si="0"/>
        <v>0</v>
      </c>
    </row>
    <row r="15" spans="1:23" s="25" customFormat="1" ht="50.25" thickBot="1" x14ac:dyDescent="0.35">
      <c r="A15" s="188">
        <f>'Deliverables-updated 9-8-16 '!A26</f>
        <v>17</v>
      </c>
      <c r="B15" s="79" t="str">
        <f>'Deliverables-updated 9-8-16 '!B26</f>
        <v>Accounts Payable Data Conversion, Content Migration, Verification, Synchronization and Functionality (as defined in Appendix 6)</v>
      </c>
      <c r="C15" s="305">
        <f>'Deliverables-updated 9-8-16 '!C26</f>
        <v>0</v>
      </c>
      <c r="D15" s="306">
        <f t="shared" si="0"/>
        <v>0</v>
      </c>
      <c r="E15" s="306">
        <f t="shared" si="0"/>
        <v>0</v>
      </c>
      <c r="F15" s="306">
        <f t="shared" si="0"/>
        <v>0</v>
      </c>
      <c r="G15" s="306">
        <f t="shared" si="0"/>
        <v>0</v>
      </c>
      <c r="H15" s="306">
        <f t="shared" si="0"/>
        <v>0</v>
      </c>
      <c r="I15" s="307">
        <f t="shared" si="0"/>
        <v>0</v>
      </c>
    </row>
    <row r="16" spans="1:23" s="25" customFormat="1" ht="33.75" thickBot="1" x14ac:dyDescent="0.35">
      <c r="A16" s="188">
        <f>'Deliverables-updated 9-8-16 '!A27</f>
        <v>18</v>
      </c>
      <c r="B16" s="79" t="str">
        <f>'Deliverables-updated 9-8-16 '!B27</f>
        <v>Procurement Data Conversion (as defined in Appendix 8) Subtotal</v>
      </c>
      <c r="C16" s="305">
        <f>'Deliverables-updated 9-8-16 '!C27</f>
        <v>0</v>
      </c>
      <c r="D16" s="306">
        <f t="shared" si="0"/>
        <v>0</v>
      </c>
      <c r="E16" s="306">
        <f t="shared" si="0"/>
        <v>0</v>
      </c>
      <c r="F16" s="306">
        <f t="shared" si="0"/>
        <v>0</v>
      </c>
      <c r="G16" s="306">
        <f t="shared" si="0"/>
        <v>0</v>
      </c>
      <c r="H16" s="306">
        <f t="shared" si="0"/>
        <v>0</v>
      </c>
      <c r="I16" s="307">
        <f t="shared" si="0"/>
        <v>0</v>
      </c>
    </row>
    <row r="17" spans="1:21" s="25" customFormat="1" ht="50.25" thickBot="1" x14ac:dyDescent="0.35">
      <c r="A17" s="188">
        <f>'Deliverables-updated 9-8-16 '!A30</f>
        <v>19</v>
      </c>
      <c r="B17" s="79" t="str">
        <f>'Deliverables-updated 9-8-16 '!B30</f>
        <v>Legacy Content Data Conversion, Migration, Verification and Synchronization - Business Licensing (as defined in Appendix 9)</v>
      </c>
      <c r="C17" s="305">
        <f>'Deliverables-updated 9-8-16 '!C30</f>
        <v>0</v>
      </c>
      <c r="D17" s="306">
        <f t="shared" ref="D17:I21" si="1">$C17*D$9</f>
        <v>0</v>
      </c>
      <c r="E17" s="306">
        <f t="shared" si="1"/>
        <v>0</v>
      </c>
      <c r="F17" s="306">
        <f t="shared" si="1"/>
        <v>0</v>
      </c>
      <c r="G17" s="306">
        <f t="shared" si="1"/>
        <v>0</v>
      </c>
      <c r="H17" s="306">
        <f t="shared" si="1"/>
        <v>0</v>
      </c>
      <c r="I17" s="308"/>
    </row>
    <row r="18" spans="1:21" s="25" customFormat="1" ht="50.25" thickBot="1" x14ac:dyDescent="0.35">
      <c r="A18" s="188">
        <f>'Deliverables-updated 9-8-16 '!A31</f>
        <v>20</v>
      </c>
      <c r="B18" s="79" t="str">
        <f>'Deliverables-updated 9-8-16 '!B31</f>
        <v>Legacy Content Data Conversion, Migration, Verification and Synchronization - Vehicle Services (as defined in Appendix 9)</v>
      </c>
      <c r="C18" s="305">
        <f>'Deliverables-updated 9-8-16 '!C31</f>
        <v>0</v>
      </c>
      <c r="D18" s="306">
        <f t="shared" si="1"/>
        <v>0</v>
      </c>
      <c r="E18" s="306">
        <f t="shared" si="1"/>
        <v>0</v>
      </c>
      <c r="F18" s="306">
        <f t="shared" si="1"/>
        <v>0</v>
      </c>
      <c r="G18" s="306">
        <f t="shared" si="1"/>
        <v>0</v>
      </c>
      <c r="H18" s="306">
        <f t="shared" si="1"/>
        <v>0</v>
      </c>
      <c r="I18" s="308"/>
    </row>
    <row r="19" spans="1:21" s="25" customFormat="1" ht="50.25" thickBot="1" x14ac:dyDescent="0.35">
      <c r="A19" s="188">
        <f>'Deliverables-updated 9-8-16 '!A32</f>
        <v>21</v>
      </c>
      <c r="B19" s="79" t="str">
        <f>'Deliverables-updated 9-8-16 '!B32</f>
        <v>Legacy Content Data Conversion, Migration, Verification and Synchronization - Driver Licensing (as defined in Appendix 9)</v>
      </c>
      <c r="C19" s="305">
        <f>'Deliverables-updated 9-8-16 '!C32</f>
        <v>0</v>
      </c>
      <c r="D19" s="306">
        <f t="shared" si="1"/>
        <v>0</v>
      </c>
      <c r="E19" s="306">
        <f t="shared" si="1"/>
        <v>0</v>
      </c>
      <c r="F19" s="306">
        <f t="shared" si="1"/>
        <v>0</v>
      </c>
      <c r="G19" s="306">
        <f t="shared" si="1"/>
        <v>0</v>
      </c>
      <c r="H19" s="306">
        <f t="shared" si="1"/>
        <v>0</v>
      </c>
      <c r="I19" s="308"/>
    </row>
    <row r="20" spans="1:21" s="25" customFormat="1" ht="50.25" thickBot="1" x14ac:dyDescent="0.35">
      <c r="A20" s="188">
        <f>'Deliverables-updated 9-8-16 '!A33</f>
        <v>22</v>
      </c>
      <c r="B20" s="79" t="str">
        <f>'Deliverables-updated 9-8-16 '!B33</f>
        <v>Legacy Content Data Conversion, Migration, Verification and Synchronization - Other Non-Legacy DIWS Content (as defined in Appendix 9)</v>
      </c>
      <c r="C20" s="305">
        <f>'Deliverables-updated 9-8-16 '!C33</f>
        <v>0</v>
      </c>
      <c r="D20" s="306">
        <f t="shared" si="1"/>
        <v>0</v>
      </c>
      <c r="E20" s="306">
        <f t="shared" si="1"/>
        <v>0</v>
      </c>
      <c r="F20" s="306">
        <f t="shared" si="1"/>
        <v>0</v>
      </c>
      <c r="G20" s="306">
        <f t="shared" si="1"/>
        <v>0</v>
      </c>
      <c r="H20" s="306">
        <f t="shared" si="1"/>
        <v>0</v>
      </c>
      <c r="I20" s="308"/>
      <c r="J20" s="98"/>
      <c r="T20" s="95" t="s">
        <v>191</v>
      </c>
      <c r="U20" s="95"/>
    </row>
    <row r="21" spans="1:21" s="25" customFormat="1" ht="50.25" thickBot="1" x14ac:dyDescent="0.35">
      <c r="A21" s="188">
        <f>'Deliverables-updated 9-8-16 '!A34</f>
        <v>23</v>
      </c>
      <c r="B21" s="79" t="str">
        <f>'Deliverables-updated 9-8-16 '!B34</f>
        <v>External Systems Interface Development and Integration of Initial External System with DIWS2 (as defined in Appendix 10)</v>
      </c>
      <c r="C21" s="309">
        <f>'Deliverables-updated 9-8-16 '!C34</f>
        <v>0</v>
      </c>
      <c r="D21" s="310">
        <f t="shared" si="1"/>
        <v>0</v>
      </c>
      <c r="E21" s="310">
        <f t="shared" si="1"/>
        <v>0</v>
      </c>
      <c r="F21" s="310">
        <f t="shared" si="1"/>
        <v>0</v>
      </c>
      <c r="G21" s="310">
        <f t="shared" si="1"/>
        <v>0</v>
      </c>
      <c r="H21" s="310">
        <f t="shared" si="1"/>
        <v>0</v>
      </c>
      <c r="I21" s="311">
        <f t="shared" si="1"/>
        <v>0</v>
      </c>
      <c r="J21" s="98"/>
      <c r="T21" s="95"/>
      <c r="U21" s="95"/>
    </row>
    <row r="39" spans="2:2" x14ac:dyDescent="0.25">
      <c r="B39" s="93"/>
    </row>
    <row r="40" spans="2:2" x14ac:dyDescent="0.25">
      <c r="B40" s="93"/>
    </row>
    <row r="41" spans="2:2" x14ac:dyDescent="0.25">
      <c r="B41" s="93"/>
    </row>
    <row r="42" spans="2:2" x14ac:dyDescent="0.25">
      <c r="B42" s="93"/>
    </row>
    <row r="43" spans="2:2" x14ac:dyDescent="0.25">
      <c r="B43" s="93"/>
    </row>
    <row r="44" spans="2:2" x14ac:dyDescent="0.25">
      <c r="B44" s="93"/>
    </row>
    <row r="45" spans="2:2" x14ac:dyDescent="0.25">
      <c r="B45" s="93"/>
    </row>
    <row r="46" spans="2:2" x14ac:dyDescent="0.25">
      <c r="B46" s="93"/>
    </row>
    <row r="47" spans="2:2" x14ac:dyDescent="0.25">
      <c r="B47" s="93"/>
    </row>
    <row r="48" spans="2: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4">
    <mergeCell ref="E1:J1"/>
    <mergeCell ref="E2:F2"/>
    <mergeCell ref="A7:J7"/>
    <mergeCell ref="A6:J6"/>
  </mergeCells>
  <pageMargins left="0.7" right="0.7" top="1" bottom="0.75" header="0.3" footer="0.3"/>
  <pageSetup paperSize="17" scale="88" orientation="portrait" r:id="rId1"/>
  <headerFooter>
    <oddHeader>&amp;CTask Order 1
Document Imaging Workflow System 2 (DIWS 2)
TORFP # V-HQ-16025-IT</oddHeader>
    <oddFooter>&amp;L&amp;A
Printed &amp;D &amp;T&amp;RPage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Zeros="0" view="pageBreakPreview" zoomScale="90" zoomScaleNormal="110" zoomScaleSheetLayoutView="90" workbookViewId="0">
      <selection activeCell="A4" sqref="A4"/>
    </sheetView>
  </sheetViews>
  <sheetFormatPr defaultColWidth="9.28515625" defaultRowHeight="12.75" x14ac:dyDescent="0.2"/>
  <cols>
    <col min="1" max="1" width="35" style="6" customWidth="1"/>
    <col min="2" max="2" width="5.140625" style="6" customWidth="1"/>
    <col min="3" max="6" width="20.7109375" style="2" customWidth="1"/>
    <col min="7" max="8" width="20.7109375" style="6" customWidth="1"/>
    <col min="9" max="9" width="6.140625" style="6" customWidth="1"/>
    <col min="10" max="10" width="13.85546875" style="6" bestFit="1" customWidth="1"/>
    <col min="11" max="257" width="9.28515625" style="6"/>
    <col min="258" max="258" width="28.28515625" style="6" customWidth="1"/>
    <col min="259" max="264" width="20.7109375" style="6" customWidth="1"/>
    <col min="265" max="513" width="9.28515625" style="6"/>
    <col min="514" max="514" width="28.28515625" style="6" customWidth="1"/>
    <col min="515" max="520" width="20.7109375" style="6" customWidth="1"/>
    <col min="521" max="769" width="9.28515625" style="6"/>
    <col min="770" max="770" width="28.28515625" style="6" customWidth="1"/>
    <col min="771" max="776" width="20.7109375" style="6" customWidth="1"/>
    <col min="777" max="1025" width="9.28515625" style="6"/>
    <col min="1026" max="1026" width="28.28515625" style="6" customWidth="1"/>
    <col min="1027" max="1032" width="20.7109375" style="6" customWidth="1"/>
    <col min="1033" max="1281" width="9.28515625" style="6"/>
    <col min="1282" max="1282" width="28.28515625" style="6" customWidth="1"/>
    <col min="1283" max="1288" width="20.7109375" style="6" customWidth="1"/>
    <col min="1289" max="1537" width="9.28515625" style="6"/>
    <col min="1538" max="1538" width="28.28515625" style="6" customWidth="1"/>
    <col min="1539" max="1544" width="20.7109375" style="6" customWidth="1"/>
    <col min="1545" max="1793" width="9.28515625" style="6"/>
    <col min="1794" max="1794" width="28.28515625" style="6" customWidth="1"/>
    <col min="1795" max="1800" width="20.7109375" style="6" customWidth="1"/>
    <col min="1801" max="2049" width="9.28515625" style="6"/>
    <col min="2050" max="2050" width="28.28515625" style="6" customWidth="1"/>
    <col min="2051" max="2056" width="20.7109375" style="6" customWidth="1"/>
    <col min="2057" max="2305" width="9.28515625" style="6"/>
    <col min="2306" max="2306" width="28.28515625" style="6" customWidth="1"/>
    <col min="2307" max="2312" width="20.7109375" style="6" customWidth="1"/>
    <col min="2313" max="2561" width="9.28515625" style="6"/>
    <col min="2562" max="2562" width="28.28515625" style="6" customWidth="1"/>
    <col min="2563" max="2568" width="20.7109375" style="6" customWidth="1"/>
    <col min="2569" max="2817" width="9.28515625" style="6"/>
    <col min="2818" max="2818" width="28.28515625" style="6" customWidth="1"/>
    <col min="2819" max="2824" width="20.7109375" style="6" customWidth="1"/>
    <col min="2825" max="3073" width="9.28515625" style="6"/>
    <col min="3074" max="3074" width="28.28515625" style="6" customWidth="1"/>
    <col min="3075" max="3080" width="20.7109375" style="6" customWidth="1"/>
    <col min="3081" max="3329" width="9.28515625" style="6"/>
    <col min="3330" max="3330" width="28.28515625" style="6" customWidth="1"/>
    <col min="3331" max="3336" width="20.7109375" style="6" customWidth="1"/>
    <col min="3337" max="3585" width="9.28515625" style="6"/>
    <col min="3586" max="3586" width="28.28515625" style="6" customWidth="1"/>
    <col min="3587" max="3592" width="20.7109375" style="6" customWidth="1"/>
    <col min="3593" max="3841" width="9.28515625" style="6"/>
    <col min="3842" max="3842" width="28.28515625" style="6" customWidth="1"/>
    <col min="3843" max="3848" width="20.7109375" style="6" customWidth="1"/>
    <col min="3849" max="4097" width="9.28515625" style="6"/>
    <col min="4098" max="4098" width="28.28515625" style="6" customWidth="1"/>
    <col min="4099" max="4104" width="20.7109375" style="6" customWidth="1"/>
    <col min="4105" max="4353" width="9.28515625" style="6"/>
    <col min="4354" max="4354" width="28.28515625" style="6" customWidth="1"/>
    <col min="4355" max="4360" width="20.7109375" style="6" customWidth="1"/>
    <col min="4361" max="4609" width="9.28515625" style="6"/>
    <col min="4610" max="4610" width="28.28515625" style="6" customWidth="1"/>
    <col min="4611" max="4616" width="20.7109375" style="6" customWidth="1"/>
    <col min="4617" max="4865" width="9.28515625" style="6"/>
    <col min="4866" max="4866" width="28.28515625" style="6" customWidth="1"/>
    <col min="4867" max="4872" width="20.7109375" style="6" customWidth="1"/>
    <col min="4873" max="5121" width="9.28515625" style="6"/>
    <col min="5122" max="5122" width="28.28515625" style="6" customWidth="1"/>
    <col min="5123" max="5128" width="20.7109375" style="6" customWidth="1"/>
    <col min="5129" max="5377" width="9.28515625" style="6"/>
    <col min="5378" max="5378" width="28.28515625" style="6" customWidth="1"/>
    <col min="5379" max="5384" width="20.7109375" style="6" customWidth="1"/>
    <col min="5385" max="5633" width="9.28515625" style="6"/>
    <col min="5634" max="5634" width="28.28515625" style="6" customWidth="1"/>
    <col min="5635" max="5640" width="20.7109375" style="6" customWidth="1"/>
    <col min="5641" max="5889" width="9.28515625" style="6"/>
    <col min="5890" max="5890" width="28.28515625" style="6" customWidth="1"/>
    <col min="5891" max="5896" width="20.7109375" style="6" customWidth="1"/>
    <col min="5897" max="6145" width="9.28515625" style="6"/>
    <col min="6146" max="6146" width="28.28515625" style="6" customWidth="1"/>
    <col min="6147" max="6152" width="20.7109375" style="6" customWidth="1"/>
    <col min="6153" max="6401" width="9.28515625" style="6"/>
    <col min="6402" max="6402" width="28.28515625" style="6" customWidth="1"/>
    <col min="6403" max="6408" width="20.7109375" style="6" customWidth="1"/>
    <col min="6409" max="6657" width="9.28515625" style="6"/>
    <col min="6658" max="6658" width="28.28515625" style="6" customWidth="1"/>
    <col min="6659" max="6664" width="20.7109375" style="6" customWidth="1"/>
    <col min="6665" max="6913" width="9.28515625" style="6"/>
    <col min="6914" max="6914" width="28.28515625" style="6" customWidth="1"/>
    <col min="6915" max="6920" width="20.7109375" style="6" customWidth="1"/>
    <col min="6921" max="7169" width="9.28515625" style="6"/>
    <col min="7170" max="7170" width="28.28515625" style="6" customWidth="1"/>
    <col min="7171" max="7176" width="20.7109375" style="6" customWidth="1"/>
    <col min="7177" max="7425" width="9.28515625" style="6"/>
    <col min="7426" max="7426" width="28.28515625" style="6" customWidth="1"/>
    <col min="7427" max="7432" width="20.7109375" style="6" customWidth="1"/>
    <col min="7433" max="7681" width="9.28515625" style="6"/>
    <col min="7682" max="7682" width="28.28515625" style="6" customWidth="1"/>
    <col min="7683" max="7688" width="20.7109375" style="6" customWidth="1"/>
    <col min="7689" max="7937" width="9.28515625" style="6"/>
    <col min="7938" max="7938" width="28.28515625" style="6" customWidth="1"/>
    <col min="7939" max="7944" width="20.7109375" style="6" customWidth="1"/>
    <col min="7945" max="8193" width="9.28515625" style="6"/>
    <col min="8194" max="8194" width="28.28515625" style="6" customWidth="1"/>
    <col min="8195" max="8200" width="20.7109375" style="6" customWidth="1"/>
    <col min="8201" max="8449" width="9.28515625" style="6"/>
    <col min="8450" max="8450" width="28.28515625" style="6" customWidth="1"/>
    <col min="8451" max="8456" width="20.7109375" style="6" customWidth="1"/>
    <col min="8457" max="8705" width="9.28515625" style="6"/>
    <col min="8706" max="8706" width="28.28515625" style="6" customWidth="1"/>
    <col min="8707" max="8712" width="20.7109375" style="6" customWidth="1"/>
    <col min="8713" max="8961" width="9.28515625" style="6"/>
    <col min="8962" max="8962" width="28.28515625" style="6" customWidth="1"/>
    <col min="8963" max="8968" width="20.7109375" style="6" customWidth="1"/>
    <col min="8969" max="9217" width="9.28515625" style="6"/>
    <col min="9218" max="9218" width="28.28515625" style="6" customWidth="1"/>
    <col min="9219" max="9224" width="20.7109375" style="6" customWidth="1"/>
    <col min="9225" max="9473" width="9.28515625" style="6"/>
    <col min="9474" max="9474" width="28.28515625" style="6" customWidth="1"/>
    <col min="9475" max="9480" width="20.7109375" style="6" customWidth="1"/>
    <col min="9481" max="9729" width="9.28515625" style="6"/>
    <col min="9730" max="9730" width="28.28515625" style="6" customWidth="1"/>
    <col min="9731" max="9736" width="20.7109375" style="6" customWidth="1"/>
    <col min="9737" max="9985" width="9.28515625" style="6"/>
    <col min="9986" max="9986" width="28.28515625" style="6" customWidth="1"/>
    <col min="9987" max="9992" width="20.7109375" style="6" customWidth="1"/>
    <col min="9993" max="10241" width="9.28515625" style="6"/>
    <col min="10242" max="10242" width="28.28515625" style="6" customWidth="1"/>
    <col min="10243" max="10248" width="20.7109375" style="6" customWidth="1"/>
    <col min="10249" max="10497" width="9.28515625" style="6"/>
    <col min="10498" max="10498" width="28.28515625" style="6" customWidth="1"/>
    <col min="10499" max="10504" width="20.7109375" style="6" customWidth="1"/>
    <col min="10505" max="10753" width="9.28515625" style="6"/>
    <col min="10754" max="10754" width="28.28515625" style="6" customWidth="1"/>
    <col min="10755" max="10760" width="20.7109375" style="6" customWidth="1"/>
    <col min="10761" max="11009" width="9.28515625" style="6"/>
    <col min="11010" max="11010" width="28.28515625" style="6" customWidth="1"/>
    <col min="11011" max="11016" width="20.7109375" style="6" customWidth="1"/>
    <col min="11017" max="11265" width="9.28515625" style="6"/>
    <col min="11266" max="11266" width="28.28515625" style="6" customWidth="1"/>
    <col min="11267" max="11272" width="20.7109375" style="6" customWidth="1"/>
    <col min="11273" max="11521" width="9.28515625" style="6"/>
    <col min="11522" max="11522" width="28.28515625" style="6" customWidth="1"/>
    <col min="11523" max="11528" width="20.7109375" style="6" customWidth="1"/>
    <col min="11529" max="11777" width="9.28515625" style="6"/>
    <col min="11778" max="11778" width="28.28515625" style="6" customWidth="1"/>
    <col min="11779" max="11784" width="20.7109375" style="6" customWidth="1"/>
    <col min="11785" max="12033" width="9.28515625" style="6"/>
    <col min="12034" max="12034" width="28.28515625" style="6" customWidth="1"/>
    <col min="12035" max="12040" width="20.7109375" style="6" customWidth="1"/>
    <col min="12041" max="12289" width="9.28515625" style="6"/>
    <col min="12290" max="12290" width="28.28515625" style="6" customWidth="1"/>
    <col min="12291" max="12296" width="20.7109375" style="6" customWidth="1"/>
    <col min="12297" max="12545" width="9.28515625" style="6"/>
    <col min="12546" max="12546" width="28.28515625" style="6" customWidth="1"/>
    <col min="12547" max="12552" width="20.7109375" style="6" customWidth="1"/>
    <col min="12553" max="12801" width="9.28515625" style="6"/>
    <col min="12802" max="12802" width="28.28515625" style="6" customWidth="1"/>
    <col min="12803" max="12808" width="20.7109375" style="6" customWidth="1"/>
    <col min="12809" max="13057" width="9.28515625" style="6"/>
    <col min="13058" max="13058" width="28.28515625" style="6" customWidth="1"/>
    <col min="13059" max="13064" width="20.7109375" style="6" customWidth="1"/>
    <col min="13065" max="13313" width="9.28515625" style="6"/>
    <col min="13314" max="13314" width="28.28515625" style="6" customWidth="1"/>
    <col min="13315" max="13320" width="20.7109375" style="6" customWidth="1"/>
    <col min="13321" max="13569" width="9.28515625" style="6"/>
    <col min="13570" max="13570" width="28.28515625" style="6" customWidth="1"/>
    <col min="13571" max="13576" width="20.7109375" style="6" customWidth="1"/>
    <col min="13577" max="13825" width="9.28515625" style="6"/>
    <col min="13826" max="13826" width="28.28515625" style="6" customWidth="1"/>
    <col min="13827" max="13832" width="20.7109375" style="6" customWidth="1"/>
    <col min="13833" max="14081" width="9.28515625" style="6"/>
    <col min="14082" max="14082" width="28.28515625" style="6" customWidth="1"/>
    <col min="14083" max="14088" width="20.7109375" style="6" customWidth="1"/>
    <col min="14089" max="14337" width="9.28515625" style="6"/>
    <col min="14338" max="14338" width="28.28515625" style="6" customWidth="1"/>
    <col min="14339" max="14344" width="20.7109375" style="6" customWidth="1"/>
    <col min="14345" max="14593" width="9.28515625" style="6"/>
    <col min="14594" max="14594" width="28.28515625" style="6" customWidth="1"/>
    <col min="14595" max="14600" width="20.7109375" style="6" customWidth="1"/>
    <col min="14601" max="14849" width="9.28515625" style="6"/>
    <col min="14850" max="14850" width="28.28515625" style="6" customWidth="1"/>
    <col min="14851" max="14856" width="20.7109375" style="6" customWidth="1"/>
    <col min="14857" max="15105" width="9.28515625" style="6"/>
    <col min="15106" max="15106" width="28.28515625" style="6" customWidth="1"/>
    <col min="15107" max="15112" width="20.7109375" style="6" customWidth="1"/>
    <col min="15113" max="15361" width="9.28515625" style="6"/>
    <col min="15362" max="15362" width="28.28515625" style="6" customWidth="1"/>
    <col min="15363" max="15368" width="20.7109375" style="6" customWidth="1"/>
    <col min="15369" max="15617" width="9.28515625" style="6"/>
    <col min="15618" max="15618" width="28.28515625" style="6" customWidth="1"/>
    <col min="15619" max="15624" width="20.7109375" style="6" customWidth="1"/>
    <col min="15625" max="15873" width="9.28515625" style="6"/>
    <col min="15874" max="15874" width="28.28515625" style="6" customWidth="1"/>
    <col min="15875" max="15880" width="20.7109375" style="6" customWidth="1"/>
    <col min="15881" max="16129" width="9.28515625" style="6"/>
    <col min="16130" max="16130" width="28.28515625" style="6" customWidth="1"/>
    <col min="16131" max="16136" width="20.7109375" style="6" customWidth="1"/>
    <col min="16137" max="16384" width="9.28515625" style="6"/>
  </cols>
  <sheetData>
    <row r="1" spans="1:10" customFormat="1" ht="15.75" thickBot="1" x14ac:dyDescent="0.3">
      <c r="A1" s="46" t="s">
        <v>210</v>
      </c>
      <c r="B1" s="46"/>
      <c r="D1" t="s">
        <v>64</v>
      </c>
      <c r="E1" s="371" t="str">
        <f>Totals!C1</f>
        <v>Offeror's Name</v>
      </c>
      <c r="F1" s="372"/>
      <c r="G1" s="372"/>
      <c r="H1" s="372"/>
      <c r="I1" s="372"/>
      <c r="J1" s="373"/>
    </row>
    <row r="2" spans="1:10" customFormat="1" ht="15.75" thickBot="1" x14ac:dyDescent="0.3">
      <c r="A2" s="125" t="s">
        <v>216</v>
      </c>
      <c r="B2" s="42"/>
      <c r="D2" t="s">
        <v>66</v>
      </c>
      <c r="E2" s="351">
        <f>Totals!C2</f>
        <v>36526</v>
      </c>
      <c r="F2" s="352"/>
      <c r="G2" s="47"/>
      <c r="H2" s="47"/>
      <c r="I2" s="47"/>
      <c r="J2" s="47"/>
    </row>
    <row r="3" spans="1:10" customFormat="1" ht="15" x14ac:dyDescent="0.25">
      <c r="A3" s="42" t="str">
        <f>Totals!A3</f>
        <v>SOLICITATION NO. 060B6400035</v>
      </c>
      <c r="B3" s="42"/>
    </row>
    <row r="4" spans="1:10" customFormat="1" ht="20.45" customHeight="1" x14ac:dyDescent="0.3">
      <c r="A4" s="48" t="s">
        <v>69</v>
      </c>
      <c r="B4" s="48"/>
      <c r="C4" s="122"/>
    </row>
    <row r="5" spans="1:10" customFormat="1" ht="20.45" customHeight="1" x14ac:dyDescent="0.3">
      <c r="A5" s="48"/>
      <c r="B5" s="48"/>
      <c r="C5" s="122"/>
    </row>
    <row r="6" spans="1:10" s="2" customFormat="1" ht="39.75" customHeight="1" x14ac:dyDescent="0.25">
      <c r="A6" s="347" t="s">
        <v>408</v>
      </c>
      <c r="B6" s="347"/>
      <c r="C6" s="347"/>
      <c r="D6" s="347"/>
      <c r="E6" s="347"/>
      <c r="F6" s="347"/>
      <c r="G6" s="347"/>
      <c r="H6" s="347"/>
      <c r="I6" s="347"/>
    </row>
    <row r="7" spans="1:10" s="2" customFormat="1" ht="20.45" customHeight="1" x14ac:dyDescent="0.25">
      <c r="A7" t="s">
        <v>203</v>
      </c>
      <c r="B7"/>
    </row>
    <row r="8" spans="1:10" s="2" customFormat="1" ht="20.45" customHeight="1" x14ac:dyDescent="0.25">
      <c r="A8" t="s">
        <v>204</v>
      </c>
      <c r="B8"/>
    </row>
    <row r="9" spans="1:10" s="4" customFormat="1" ht="20.25" customHeight="1" thickBot="1" x14ac:dyDescent="0.4">
      <c r="A9" s="3"/>
      <c r="B9" s="3"/>
      <c r="D9" s="5"/>
      <c r="E9" s="5"/>
      <c r="F9" s="1"/>
    </row>
    <row r="10" spans="1:10" ht="43.5" customHeight="1" thickTop="1" thickBot="1" x14ac:dyDescent="0.25">
      <c r="A10" s="44"/>
      <c r="B10" s="45" t="s">
        <v>165</v>
      </c>
      <c r="C10" s="145" t="s">
        <v>232</v>
      </c>
      <c r="D10" s="45" t="s">
        <v>83</v>
      </c>
      <c r="E10" s="45" t="s">
        <v>106</v>
      </c>
      <c r="F10" s="45" t="s">
        <v>84</v>
      </c>
      <c r="G10" s="45" t="s">
        <v>85</v>
      </c>
      <c r="H10" s="45" t="s">
        <v>86</v>
      </c>
      <c r="J10" s="45" t="s">
        <v>264</v>
      </c>
    </row>
    <row r="11" spans="1:10" ht="21" customHeight="1" thickTop="1" thickBot="1" x14ac:dyDescent="0.25">
      <c r="A11" s="7" t="s">
        <v>170</v>
      </c>
      <c r="B11" s="7"/>
      <c r="C11" s="7" t="s">
        <v>0</v>
      </c>
      <c r="D11" s="7" t="s">
        <v>0</v>
      </c>
      <c r="E11" s="7" t="s">
        <v>0</v>
      </c>
      <c r="F11" s="7" t="s">
        <v>0</v>
      </c>
      <c r="G11" s="7" t="s">
        <v>0</v>
      </c>
      <c r="H11" s="7" t="s">
        <v>0</v>
      </c>
      <c r="J11" s="7"/>
    </row>
    <row r="12" spans="1:10" ht="16.350000000000001" customHeight="1" thickTop="1" thickBot="1" x14ac:dyDescent="0.3">
      <c r="A12" s="117" t="s">
        <v>157</v>
      </c>
      <c r="B12" s="90" t="s">
        <v>166</v>
      </c>
      <c r="C12" s="235">
        <v>0</v>
      </c>
      <c r="D12" s="235">
        <v>0</v>
      </c>
      <c r="E12" s="235">
        <v>0</v>
      </c>
      <c r="F12" s="235">
        <v>0</v>
      </c>
      <c r="G12" s="235">
        <v>0</v>
      </c>
      <c r="H12" s="235">
        <v>0</v>
      </c>
      <c r="J12" s="57">
        <f t="shared" ref="J12:J34" si="0">Current*C12+Opt1_*D12+Opt2_*E12+Opt3_*F12+Opt4_*G12+Opt5_*H12</f>
        <v>0</v>
      </c>
    </row>
    <row r="13" spans="1:10" ht="27.75" customHeight="1" thickTop="1" thickBot="1" x14ac:dyDescent="0.3">
      <c r="A13" s="117" t="s">
        <v>115</v>
      </c>
      <c r="B13" s="89"/>
      <c r="C13" s="235">
        <v>0</v>
      </c>
      <c r="D13" s="235">
        <v>0</v>
      </c>
      <c r="E13" s="235">
        <v>0</v>
      </c>
      <c r="F13" s="235">
        <v>0</v>
      </c>
      <c r="G13" s="235">
        <v>0</v>
      </c>
      <c r="H13" s="235">
        <v>0</v>
      </c>
      <c r="J13" s="57">
        <f t="shared" si="0"/>
        <v>0</v>
      </c>
    </row>
    <row r="14" spans="1:10" ht="15" thickTop="1" thickBot="1" x14ac:dyDescent="0.3">
      <c r="A14" s="117" t="s">
        <v>116</v>
      </c>
      <c r="B14" s="89"/>
      <c r="C14" s="235">
        <v>0</v>
      </c>
      <c r="D14" s="235">
        <v>0</v>
      </c>
      <c r="E14" s="235">
        <v>0</v>
      </c>
      <c r="F14" s="235">
        <v>0</v>
      </c>
      <c r="G14" s="235">
        <v>0</v>
      </c>
      <c r="H14" s="235">
        <v>0</v>
      </c>
      <c r="J14" s="57">
        <f t="shared" si="0"/>
        <v>0</v>
      </c>
    </row>
    <row r="15" spans="1:10" ht="16.350000000000001" customHeight="1" thickTop="1" thickBot="1" x14ac:dyDescent="0.3">
      <c r="A15" s="117" t="s">
        <v>98</v>
      </c>
      <c r="B15" s="90"/>
      <c r="C15" s="235">
        <v>0</v>
      </c>
      <c r="D15" s="235">
        <v>0</v>
      </c>
      <c r="E15" s="235">
        <v>0</v>
      </c>
      <c r="F15" s="235">
        <v>0</v>
      </c>
      <c r="G15" s="235">
        <v>0</v>
      </c>
      <c r="H15" s="235">
        <v>0</v>
      </c>
      <c r="J15" s="57">
        <f t="shared" si="0"/>
        <v>0</v>
      </c>
    </row>
    <row r="16" spans="1:10" ht="16.350000000000001" customHeight="1" thickTop="1" thickBot="1" x14ac:dyDescent="0.3">
      <c r="A16" s="117" t="s">
        <v>117</v>
      </c>
      <c r="B16" s="92"/>
      <c r="C16" s="235">
        <v>0</v>
      </c>
      <c r="D16" s="235">
        <v>0</v>
      </c>
      <c r="E16" s="235">
        <v>0</v>
      </c>
      <c r="F16" s="235">
        <v>0</v>
      </c>
      <c r="G16" s="235">
        <v>0</v>
      </c>
      <c r="H16" s="235">
        <v>0</v>
      </c>
      <c r="J16" s="57">
        <f t="shared" si="0"/>
        <v>0</v>
      </c>
    </row>
    <row r="17" spans="1:10" ht="16.350000000000001" customHeight="1" thickTop="1" thickBot="1" x14ac:dyDescent="0.3">
      <c r="A17" s="117" t="s">
        <v>118</v>
      </c>
      <c r="B17" s="89"/>
      <c r="C17" s="235">
        <v>0</v>
      </c>
      <c r="D17" s="235">
        <v>0</v>
      </c>
      <c r="E17" s="235">
        <v>0</v>
      </c>
      <c r="F17" s="235">
        <v>0</v>
      </c>
      <c r="G17" s="235">
        <v>0</v>
      </c>
      <c r="H17" s="235">
        <v>0</v>
      </c>
      <c r="J17" s="57">
        <f t="shared" si="0"/>
        <v>0</v>
      </c>
    </row>
    <row r="18" spans="1:10" ht="16.350000000000001" customHeight="1" thickTop="1" thickBot="1" x14ac:dyDescent="0.3">
      <c r="A18" s="117" t="s">
        <v>119</v>
      </c>
      <c r="B18" s="92"/>
      <c r="C18" s="235">
        <v>0</v>
      </c>
      <c r="D18" s="235">
        <v>0</v>
      </c>
      <c r="E18" s="235">
        <v>0</v>
      </c>
      <c r="F18" s="235">
        <v>0</v>
      </c>
      <c r="G18" s="235">
        <v>0</v>
      </c>
      <c r="H18" s="235">
        <v>0</v>
      </c>
      <c r="J18" s="57">
        <f t="shared" si="0"/>
        <v>0</v>
      </c>
    </row>
    <row r="19" spans="1:10" ht="16.350000000000001" customHeight="1" thickTop="1" thickBot="1" x14ac:dyDescent="0.3">
      <c r="A19" s="117" t="s">
        <v>120</v>
      </c>
      <c r="B19" s="89"/>
      <c r="C19" s="235">
        <v>0</v>
      </c>
      <c r="D19" s="235">
        <v>0</v>
      </c>
      <c r="E19" s="235">
        <v>0</v>
      </c>
      <c r="F19" s="235">
        <v>0</v>
      </c>
      <c r="G19" s="235">
        <v>0</v>
      </c>
      <c r="H19" s="235">
        <v>0</v>
      </c>
      <c r="J19" s="57">
        <f t="shared" si="0"/>
        <v>0</v>
      </c>
    </row>
    <row r="20" spans="1:10" ht="16.350000000000001" customHeight="1" thickTop="1" thickBot="1" x14ac:dyDescent="0.3">
      <c r="A20" s="117" t="s">
        <v>99</v>
      </c>
      <c r="B20" s="89"/>
      <c r="C20" s="235">
        <v>0</v>
      </c>
      <c r="D20" s="235">
        <v>0</v>
      </c>
      <c r="E20" s="235">
        <v>0</v>
      </c>
      <c r="F20" s="235">
        <v>0</v>
      </c>
      <c r="G20" s="235">
        <v>0</v>
      </c>
      <c r="H20" s="235">
        <v>0</v>
      </c>
      <c r="J20" s="57">
        <f t="shared" si="0"/>
        <v>0</v>
      </c>
    </row>
    <row r="21" spans="1:10" ht="16.350000000000001" customHeight="1" thickTop="1" thickBot="1" x14ac:dyDescent="0.3">
      <c r="A21" s="117" t="s">
        <v>158</v>
      </c>
      <c r="B21" s="90"/>
      <c r="C21" s="235">
        <v>0</v>
      </c>
      <c r="D21" s="235">
        <v>0</v>
      </c>
      <c r="E21" s="235">
        <v>0</v>
      </c>
      <c r="F21" s="235">
        <v>0</v>
      </c>
      <c r="G21" s="235">
        <v>0</v>
      </c>
      <c r="H21" s="235">
        <v>0</v>
      </c>
      <c r="J21" s="57">
        <f t="shared" si="0"/>
        <v>0</v>
      </c>
    </row>
    <row r="22" spans="1:10" ht="16.350000000000001" customHeight="1" thickTop="1" thickBot="1" x14ac:dyDescent="0.3">
      <c r="A22" s="117" t="s">
        <v>159</v>
      </c>
      <c r="B22" s="92"/>
      <c r="C22" s="235">
        <v>0</v>
      </c>
      <c r="D22" s="235">
        <v>0</v>
      </c>
      <c r="E22" s="235">
        <v>0</v>
      </c>
      <c r="F22" s="235">
        <v>0</v>
      </c>
      <c r="G22" s="235">
        <v>0</v>
      </c>
      <c r="H22" s="235">
        <v>0</v>
      </c>
      <c r="J22" s="57">
        <f t="shared" si="0"/>
        <v>0</v>
      </c>
    </row>
    <row r="23" spans="1:10" ht="16.350000000000001" customHeight="1" thickTop="1" thickBot="1" x14ac:dyDescent="0.3">
      <c r="A23" s="117" t="s">
        <v>121</v>
      </c>
      <c r="B23" s="92"/>
      <c r="C23" s="235">
        <v>0</v>
      </c>
      <c r="D23" s="235">
        <v>0</v>
      </c>
      <c r="E23" s="235">
        <v>0</v>
      </c>
      <c r="F23" s="235">
        <v>0</v>
      </c>
      <c r="G23" s="235">
        <v>0</v>
      </c>
      <c r="H23" s="235">
        <v>0</v>
      </c>
      <c r="J23" s="57">
        <f t="shared" si="0"/>
        <v>0</v>
      </c>
    </row>
    <row r="24" spans="1:10" ht="16.350000000000001" customHeight="1" thickTop="1" thickBot="1" x14ac:dyDescent="0.3">
      <c r="A24" s="117" t="s">
        <v>160</v>
      </c>
      <c r="B24" s="89"/>
      <c r="C24" s="235">
        <v>0</v>
      </c>
      <c r="D24" s="235">
        <v>0</v>
      </c>
      <c r="E24" s="235">
        <v>0</v>
      </c>
      <c r="F24" s="235">
        <v>0</v>
      </c>
      <c r="G24" s="235">
        <v>0</v>
      </c>
      <c r="H24" s="235">
        <v>0</v>
      </c>
      <c r="J24" s="57">
        <f t="shared" si="0"/>
        <v>0</v>
      </c>
    </row>
    <row r="25" spans="1:10" ht="16.350000000000001" customHeight="1" thickTop="1" thickBot="1" x14ac:dyDescent="0.3">
      <c r="A25" s="117" t="s">
        <v>161</v>
      </c>
      <c r="B25" s="90"/>
      <c r="C25" s="235">
        <v>0</v>
      </c>
      <c r="D25" s="235">
        <v>0</v>
      </c>
      <c r="E25" s="235">
        <v>0</v>
      </c>
      <c r="F25" s="235">
        <v>0</v>
      </c>
      <c r="G25" s="235">
        <v>0</v>
      </c>
      <c r="H25" s="235">
        <v>0</v>
      </c>
      <c r="J25" s="57">
        <f t="shared" si="0"/>
        <v>0</v>
      </c>
    </row>
    <row r="26" spans="1:10" ht="16.350000000000001" customHeight="1" thickTop="1" thickBot="1" x14ac:dyDescent="0.3">
      <c r="A26" s="117" t="s">
        <v>122</v>
      </c>
      <c r="B26" s="89"/>
      <c r="C26" s="235">
        <v>0</v>
      </c>
      <c r="D26" s="235">
        <v>0</v>
      </c>
      <c r="E26" s="235">
        <v>0</v>
      </c>
      <c r="F26" s="235">
        <v>0</v>
      </c>
      <c r="G26" s="235">
        <v>0</v>
      </c>
      <c r="H26" s="235">
        <v>0</v>
      </c>
      <c r="J26" s="57">
        <f t="shared" si="0"/>
        <v>0</v>
      </c>
    </row>
    <row r="27" spans="1:10" ht="16.350000000000001" customHeight="1" thickTop="1" thickBot="1" x14ac:dyDescent="0.3">
      <c r="A27" s="117" t="s">
        <v>100</v>
      </c>
      <c r="B27" s="90"/>
      <c r="C27" s="235">
        <v>0</v>
      </c>
      <c r="D27" s="235">
        <v>0</v>
      </c>
      <c r="E27" s="235">
        <v>0</v>
      </c>
      <c r="F27" s="235">
        <v>0</v>
      </c>
      <c r="G27" s="235">
        <v>0</v>
      </c>
      <c r="H27" s="235">
        <v>0</v>
      </c>
      <c r="J27" s="57">
        <f t="shared" si="0"/>
        <v>0</v>
      </c>
    </row>
    <row r="28" spans="1:10" ht="16.350000000000001" customHeight="1" thickTop="1" thickBot="1" x14ac:dyDescent="0.3">
      <c r="A28" s="117" t="s">
        <v>162</v>
      </c>
      <c r="B28" s="89"/>
      <c r="C28" s="235">
        <v>0</v>
      </c>
      <c r="D28" s="235">
        <v>0</v>
      </c>
      <c r="E28" s="235">
        <v>0</v>
      </c>
      <c r="F28" s="235">
        <v>0</v>
      </c>
      <c r="G28" s="235">
        <v>0</v>
      </c>
      <c r="H28" s="235">
        <v>0</v>
      </c>
      <c r="J28" s="57">
        <f t="shared" si="0"/>
        <v>0</v>
      </c>
    </row>
    <row r="29" spans="1:10" ht="16.350000000000001" customHeight="1" thickTop="1" thickBot="1" x14ac:dyDescent="0.3">
      <c r="A29" s="117" t="s">
        <v>101</v>
      </c>
      <c r="B29" s="89"/>
      <c r="C29" s="235">
        <v>0</v>
      </c>
      <c r="D29" s="235">
        <v>0</v>
      </c>
      <c r="E29" s="235">
        <v>0</v>
      </c>
      <c r="F29" s="235">
        <v>0</v>
      </c>
      <c r="G29" s="235">
        <v>0</v>
      </c>
      <c r="H29" s="235">
        <v>0</v>
      </c>
      <c r="J29" s="57">
        <f t="shared" si="0"/>
        <v>0</v>
      </c>
    </row>
    <row r="30" spans="1:10" ht="16.350000000000001" customHeight="1" thickTop="1" thickBot="1" x14ac:dyDescent="0.3">
      <c r="A30" s="117" t="s">
        <v>102</v>
      </c>
      <c r="B30" s="89"/>
      <c r="C30" s="235">
        <v>0</v>
      </c>
      <c r="D30" s="235">
        <v>0</v>
      </c>
      <c r="E30" s="235">
        <v>0</v>
      </c>
      <c r="F30" s="235">
        <v>0</v>
      </c>
      <c r="G30" s="235">
        <v>0</v>
      </c>
      <c r="H30" s="235">
        <v>0</v>
      </c>
      <c r="J30" s="57">
        <f t="shared" si="0"/>
        <v>0</v>
      </c>
    </row>
    <row r="31" spans="1:10" ht="16.350000000000001" customHeight="1" thickTop="1" thickBot="1" x14ac:dyDescent="0.3">
      <c r="A31" s="117" t="s">
        <v>163</v>
      </c>
      <c r="B31" s="89" t="s">
        <v>166</v>
      </c>
      <c r="C31" s="235">
        <v>0</v>
      </c>
      <c r="D31" s="235">
        <v>0</v>
      </c>
      <c r="E31" s="235">
        <v>0</v>
      </c>
      <c r="F31" s="235">
        <v>0</v>
      </c>
      <c r="G31" s="235">
        <v>0</v>
      </c>
      <c r="H31" s="235">
        <v>0</v>
      </c>
      <c r="J31" s="57">
        <f t="shared" si="0"/>
        <v>0</v>
      </c>
    </row>
    <row r="32" spans="1:10" ht="16.350000000000001" customHeight="1" thickTop="1" thickBot="1" x14ac:dyDescent="0.3">
      <c r="A32" s="117" t="s">
        <v>103</v>
      </c>
      <c r="B32" s="89" t="s">
        <v>166</v>
      </c>
      <c r="C32" s="235">
        <v>0</v>
      </c>
      <c r="D32" s="235">
        <v>0</v>
      </c>
      <c r="E32" s="235">
        <v>0</v>
      </c>
      <c r="F32" s="235">
        <v>0</v>
      </c>
      <c r="G32" s="235">
        <v>0</v>
      </c>
      <c r="H32" s="235">
        <v>0</v>
      </c>
      <c r="J32" s="57">
        <f t="shared" si="0"/>
        <v>0</v>
      </c>
    </row>
    <row r="33" spans="1:10" ht="16.350000000000001" customHeight="1" thickTop="1" thickBot="1" x14ac:dyDescent="0.3">
      <c r="A33" s="117" t="s">
        <v>123</v>
      </c>
      <c r="B33" s="89"/>
      <c r="C33" s="235">
        <v>0</v>
      </c>
      <c r="D33" s="235">
        <v>0</v>
      </c>
      <c r="E33" s="235">
        <v>0</v>
      </c>
      <c r="F33" s="235">
        <v>0</v>
      </c>
      <c r="G33" s="235">
        <v>0</v>
      </c>
      <c r="H33" s="235">
        <v>0</v>
      </c>
      <c r="J33" s="57">
        <f t="shared" si="0"/>
        <v>0</v>
      </c>
    </row>
    <row r="34" spans="1:10" ht="16.350000000000001" customHeight="1" thickTop="1" thickBot="1" x14ac:dyDescent="0.3">
      <c r="A34" s="117" t="s">
        <v>124</v>
      </c>
      <c r="B34" s="89"/>
      <c r="C34" s="235">
        <v>0</v>
      </c>
      <c r="D34" s="235">
        <v>0</v>
      </c>
      <c r="E34" s="235">
        <v>0</v>
      </c>
      <c r="F34" s="235">
        <v>0</v>
      </c>
      <c r="G34" s="235">
        <v>0</v>
      </c>
      <c r="H34" s="235">
        <v>0</v>
      </c>
      <c r="J34" s="57">
        <f t="shared" si="0"/>
        <v>0</v>
      </c>
    </row>
    <row r="35" spans="1:10" ht="16.350000000000001" customHeight="1" thickTop="1" thickBot="1" x14ac:dyDescent="0.3">
      <c r="A35" s="117" t="s">
        <v>104</v>
      </c>
      <c r="B35" s="89"/>
      <c r="C35" s="235">
        <v>0</v>
      </c>
      <c r="D35" s="235">
        <v>0</v>
      </c>
      <c r="E35" s="235">
        <v>0</v>
      </c>
      <c r="F35" s="235">
        <v>0</v>
      </c>
      <c r="G35" s="235">
        <v>0</v>
      </c>
      <c r="H35" s="235">
        <v>0</v>
      </c>
      <c r="J35" s="57">
        <f t="shared" ref="J35:J41" si="1">Current*C35+Opt1_*D35+Opt2_*E35+Opt3_*F35+Opt4_*G35+Opt5_*H35</f>
        <v>0</v>
      </c>
    </row>
    <row r="36" spans="1:10" ht="16.350000000000001" customHeight="1" thickTop="1" thickBot="1" x14ac:dyDescent="0.3">
      <c r="A36" s="117" t="s">
        <v>125</v>
      </c>
      <c r="B36" s="89"/>
      <c r="C36" s="235">
        <v>0</v>
      </c>
      <c r="D36" s="235">
        <v>0</v>
      </c>
      <c r="E36" s="235">
        <v>0</v>
      </c>
      <c r="F36" s="235">
        <v>0</v>
      </c>
      <c r="G36" s="235">
        <v>0</v>
      </c>
      <c r="H36" s="235">
        <v>0</v>
      </c>
      <c r="J36" s="57">
        <f t="shared" si="1"/>
        <v>0</v>
      </c>
    </row>
    <row r="37" spans="1:10" ht="16.350000000000001" customHeight="1" thickTop="1" thickBot="1" x14ac:dyDescent="0.3">
      <c r="A37" s="117" t="s">
        <v>126</v>
      </c>
      <c r="B37" s="91"/>
      <c r="C37" s="235">
        <v>0</v>
      </c>
      <c r="D37" s="235">
        <v>0</v>
      </c>
      <c r="E37" s="235">
        <v>0</v>
      </c>
      <c r="F37" s="235">
        <v>0</v>
      </c>
      <c r="G37" s="235">
        <v>0</v>
      </c>
      <c r="H37" s="235">
        <v>0</v>
      </c>
      <c r="J37" s="57">
        <f t="shared" si="1"/>
        <v>0</v>
      </c>
    </row>
    <row r="38" spans="1:10" ht="16.350000000000001" customHeight="1" thickTop="1" thickBot="1" x14ac:dyDescent="0.3">
      <c r="A38" s="117" t="s">
        <v>127</v>
      </c>
      <c r="B38" s="89"/>
      <c r="C38" s="235">
        <v>0</v>
      </c>
      <c r="D38" s="235">
        <v>0</v>
      </c>
      <c r="E38" s="235">
        <v>0</v>
      </c>
      <c r="F38" s="235">
        <v>0</v>
      </c>
      <c r="G38" s="235">
        <v>0</v>
      </c>
      <c r="H38" s="235">
        <v>0</v>
      </c>
      <c r="J38" s="57">
        <f t="shared" si="1"/>
        <v>0</v>
      </c>
    </row>
    <row r="39" spans="1:10" ht="16.350000000000001" customHeight="1" thickTop="1" thickBot="1" x14ac:dyDescent="0.3">
      <c r="A39" s="118" t="s">
        <v>105</v>
      </c>
      <c r="B39" s="90"/>
      <c r="C39" s="235">
        <v>0</v>
      </c>
      <c r="D39" s="235">
        <v>0</v>
      </c>
      <c r="E39" s="235">
        <v>0</v>
      </c>
      <c r="F39" s="235">
        <v>0</v>
      </c>
      <c r="G39" s="235">
        <v>0</v>
      </c>
      <c r="H39" s="235">
        <v>0</v>
      </c>
      <c r="J39" s="57">
        <f t="shared" si="1"/>
        <v>0</v>
      </c>
    </row>
    <row r="40" spans="1:10" ht="16.350000000000001" customHeight="1" thickTop="1" thickBot="1" x14ac:dyDescent="0.3">
      <c r="A40" s="117" t="s">
        <v>164</v>
      </c>
      <c r="B40" s="89"/>
      <c r="C40" s="235">
        <v>0</v>
      </c>
      <c r="D40" s="235">
        <v>0</v>
      </c>
      <c r="E40" s="235">
        <v>0</v>
      </c>
      <c r="F40" s="235">
        <v>0</v>
      </c>
      <c r="G40" s="235">
        <v>0</v>
      </c>
      <c r="H40" s="235">
        <v>0</v>
      </c>
      <c r="J40" s="57">
        <f t="shared" si="1"/>
        <v>0</v>
      </c>
    </row>
    <row r="41" spans="1:10" ht="16.350000000000001" customHeight="1" thickTop="1" thickBot="1" x14ac:dyDescent="0.3">
      <c r="A41" s="117" t="s">
        <v>128</v>
      </c>
      <c r="B41" s="89"/>
      <c r="C41" s="235">
        <v>0</v>
      </c>
      <c r="D41" s="235">
        <v>0</v>
      </c>
      <c r="E41" s="235">
        <v>0</v>
      </c>
      <c r="F41" s="235">
        <v>0</v>
      </c>
      <c r="G41" s="235">
        <v>0</v>
      </c>
      <c r="H41" s="235">
        <v>0</v>
      </c>
      <c r="J41" s="57">
        <f t="shared" si="1"/>
        <v>0</v>
      </c>
    </row>
    <row r="42" spans="1:10" ht="13.5" thickTop="1" x14ac:dyDescent="0.2">
      <c r="B42" s="289"/>
      <c r="J42" s="58"/>
    </row>
    <row r="43" spans="1:10" ht="13.5" thickBot="1" x14ac:dyDescent="0.25">
      <c r="B43" s="289"/>
      <c r="J43" s="58"/>
    </row>
    <row r="44" spans="1:10" ht="13.5" thickBot="1" x14ac:dyDescent="0.25">
      <c r="B44" s="289"/>
      <c r="I44" s="62" t="s">
        <v>233</v>
      </c>
      <c r="J44" s="59">
        <f>SUM(J12:J41)</f>
        <v>0</v>
      </c>
    </row>
    <row r="45" spans="1:10" ht="15.75" x14ac:dyDescent="0.2">
      <c r="A45" s="32"/>
      <c r="B45" s="293"/>
      <c r="C45" s="375"/>
      <c r="D45" s="375"/>
      <c r="E45" s="32"/>
      <c r="F45" s="32"/>
    </row>
    <row r="46" spans="1:10" ht="15.75" x14ac:dyDescent="0.2">
      <c r="A46" s="198"/>
      <c r="B46" s="293"/>
      <c r="C46" s="198"/>
      <c r="D46" s="198"/>
      <c r="E46" s="198"/>
      <c r="F46" s="198"/>
    </row>
    <row r="47" spans="1:10" ht="15.75" x14ac:dyDescent="0.2">
      <c r="A47" s="198"/>
      <c r="B47" s="293"/>
      <c r="C47" s="198"/>
      <c r="D47" s="198"/>
      <c r="E47" s="198"/>
      <c r="F47" s="198"/>
    </row>
    <row r="48" spans="1:10" ht="15.75" x14ac:dyDescent="0.2">
      <c r="A48" s="198"/>
      <c r="B48" s="293"/>
      <c r="C48" s="198"/>
      <c r="D48" s="198"/>
      <c r="E48" s="198"/>
      <c r="F48" s="198"/>
    </row>
    <row r="49" spans="1:6" ht="15.75" x14ac:dyDescent="0.2">
      <c r="A49" s="198"/>
      <c r="B49" s="293"/>
      <c r="C49" s="198"/>
      <c r="D49" s="198"/>
      <c r="E49" s="198"/>
      <c r="F49" s="198"/>
    </row>
    <row r="50" spans="1:6" ht="16.5" thickBot="1" x14ac:dyDescent="0.25">
      <c r="A50" s="33"/>
      <c r="B50" s="294"/>
      <c r="C50" s="375"/>
      <c r="D50" s="375"/>
      <c r="E50" s="33"/>
      <c r="F50" s="33"/>
    </row>
    <row r="51" spans="1:6" ht="15.75" x14ac:dyDescent="0.2">
      <c r="A51" s="32" t="s">
        <v>45</v>
      </c>
      <c r="B51" s="293"/>
      <c r="C51" s="375"/>
      <c r="D51" s="375"/>
      <c r="E51" s="376" t="s">
        <v>46</v>
      </c>
      <c r="F51" s="376"/>
    </row>
    <row r="52" spans="1:6" ht="15.75" x14ac:dyDescent="0.2">
      <c r="A52" s="32"/>
      <c r="B52" s="293"/>
      <c r="C52" s="375"/>
      <c r="D52" s="375"/>
      <c r="E52" s="32"/>
      <c r="F52" s="32"/>
    </row>
    <row r="53" spans="1:6" ht="15.75" x14ac:dyDescent="0.2">
      <c r="A53" s="198"/>
      <c r="B53" s="293"/>
      <c r="C53" s="198"/>
      <c r="D53" s="198"/>
      <c r="E53" s="198"/>
      <c r="F53" s="198"/>
    </row>
    <row r="54" spans="1:6" ht="15.75" x14ac:dyDescent="0.2">
      <c r="A54" s="32"/>
      <c r="B54" s="293"/>
      <c r="C54" s="375"/>
      <c r="D54" s="375"/>
      <c r="E54" s="32"/>
      <c r="F54" s="32"/>
    </row>
    <row r="55" spans="1:6" ht="16.5" thickBot="1" x14ac:dyDescent="0.25">
      <c r="A55" s="33"/>
      <c r="B55" s="294"/>
      <c r="C55" s="375"/>
      <c r="D55" s="375"/>
      <c r="E55" s="33"/>
      <c r="F55" s="33"/>
    </row>
    <row r="56" spans="1:6" ht="15.75" x14ac:dyDescent="0.2">
      <c r="A56" s="32" t="s">
        <v>47</v>
      </c>
      <c r="B56" s="293"/>
      <c r="C56" s="375"/>
      <c r="D56" s="375"/>
      <c r="E56" s="376" t="s">
        <v>48</v>
      </c>
      <c r="F56" s="376"/>
    </row>
    <row r="57" spans="1:6" ht="15.75" x14ac:dyDescent="0.2">
      <c r="A57" s="198"/>
      <c r="B57" s="293"/>
      <c r="C57" s="198"/>
      <c r="D57" s="198"/>
      <c r="E57" s="85"/>
      <c r="F57" s="85"/>
    </row>
    <row r="58" spans="1:6" ht="15.75" x14ac:dyDescent="0.2">
      <c r="A58" s="198"/>
      <c r="B58" s="293"/>
      <c r="C58" s="198"/>
      <c r="D58" s="198"/>
      <c r="E58" s="85"/>
      <c r="F58" s="85"/>
    </row>
    <row r="59" spans="1:6" ht="13.5" thickBot="1" x14ac:dyDescent="0.25">
      <c r="A59" s="377"/>
      <c r="B59" s="378"/>
      <c r="C59" s="377"/>
      <c r="D59" s="34"/>
      <c r="E59" s="35"/>
      <c r="F59" s="35"/>
    </row>
    <row r="60" spans="1:6" ht="15.75" x14ac:dyDescent="0.2">
      <c r="A60" s="376" t="s">
        <v>49</v>
      </c>
      <c r="B60" s="379"/>
      <c r="C60" s="376"/>
      <c r="D60" s="32"/>
      <c r="E60" s="376" t="s">
        <v>50</v>
      </c>
      <c r="F60" s="376"/>
    </row>
    <row r="61" spans="1:6" x14ac:dyDescent="0.2">
      <c r="B61" s="289"/>
    </row>
    <row r="62" spans="1:6" x14ac:dyDescent="0.2">
      <c r="B62" s="289"/>
    </row>
    <row r="63" spans="1:6" x14ac:dyDescent="0.2">
      <c r="B63" s="289"/>
    </row>
    <row r="64" spans="1:6" x14ac:dyDescent="0.2">
      <c r="B64" s="289"/>
    </row>
    <row r="65" spans="2:2" x14ac:dyDescent="0.2">
      <c r="B65" s="289"/>
    </row>
    <row r="66" spans="2:2" x14ac:dyDescent="0.2">
      <c r="B66" s="289"/>
    </row>
    <row r="75" spans="2:2" x14ac:dyDescent="0.2">
      <c r="B75" s="289"/>
    </row>
    <row r="76" spans="2:2" x14ac:dyDescent="0.2">
      <c r="B76" s="289"/>
    </row>
    <row r="77" spans="2:2" x14ac:dyDescent="0.2">
      <c r="B77" s="289"/>
    </row>
    <row r="78" spans="2:2" x14ac:dyDescent="0.2">
      <c r="B78" s="289"/>
    </row>
    <row r="79" spans="2:2" x14ac:dyDescent="0.2">
      <c r="B79" s="289"/>
    </row>
    <row r="80" spans="2:2" x14ac:dyDescent="0.2">
      <c r="B80" s="289"/>
    </row>
    <row r="81" spans="2:2" x14ac:dyDescent="0.2">
      <c r="B81" s="289"/>
    </row>
    <row r="82" spans="2:2" x14ac:dyDescent="0.2">
      <c r="B82" s="289"/>
    </row>
    <row r="83" spans="2:2" x14ac:dyDescent="0.2">
      <c r="B83" s="289"/>
    </row>
    <row r="84" spans="2:2" x14ac:dyDescent="0.2">
      <c r="B84" s="289"/>
    </row>
    <row r="85" spans="2:2" x14ac:dyDescent="0.2">
      <c r="B85" s="289"/>
    </row>
    <row r="86" spans="2:2" x14ac:dyDescent="0.2">
      <c r="B86" s="289"/>
    </row>
    <row r="87" spans="2:2" x14ac:dyDescent="0.2">
      <c r="B87" s="289"/>
    </row>
  </sheetData>
  <mergeCells count="15">
    <mergeCell ref="C55:D55"/>
    <mergeCell ref="C56:D56"/>
    <mergeCell ref="E56:F56"/>
    <mergeCell ref="A59:C59"/>
    <mergeCell ref="A60:C60"/>
    <mergeCell ref="E60:F60"/>
    <mergeCell ref="C54:D54"/>
    <mergeCell ref="E1:J1"/>
    <mergeCell ref="E2:F2"/>
    <mergeCell ref="C45:D45"/>
    <mergeCell ref="C50:D50"/>
    <mergeCell ref="C51:D51"/>
    <mergeCell ref="E51:F51"/>
    <mergeCell ref="C52:D52"/>
    <mergeCell ref="A6:I6"/>
  </mergeCells>
  <pageMargins left="0.7" right="0.7" top="1" bottom="0.75" header="0.3" footer="0.3"/>
  <pageSetup paperSize="17" scale="65" orientation="portrait" r:id="rId1"/>
  <headerFooter>
    <oddHeader>&amp;CTask Order 1
Document Imaging Workflow System 2 (DIWS 2)
TORFP # V-HQ-16025-IT</oddHeader>
    <oddFooter>&amp;L&amp;A
Printed &amp;D &amp;T&amp;RPage &amp;P of &amp;N</oddFooter>
  </headerFooter>
  <ignoredErrors>
    <ignoredError sqref="J12:J4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view="pageBreakPreview" zoomScale="120" zoomScaleNormal="100" zoomScaleSheetLayoutView="120" workbookViewId="0">
      <selection activeCell="A4" sqref="A4"/>
    </sheetView>
  </sheetViews>
  <sheetFormatPr defaultRowHeight="15" x14ac:dyDescent="0.25"/>
  <cols>
    <col min="1" max="1" width="5" customWidth="1"/>
    <col min="2" max="2" width="35.42578125" customWidth="1"/>
    <col min="3" max="3" width="12.7109375" customWidth="1"/>
    <col min="4" max="4" width="4.7109375" customWidth="1"/>
    <col min="5" max="9" width="14.7109375" customWidth="1"/>
    <col min="10" max="10" width="12.7109375" customWidth="1"/>
  </cols>
  <sheetData>
    <row r="1" spans="1:10" ht="15.75" thickBot="1" x14ac:dyDescent="0.3">
      <c r="A1" s="46" t="s">
        <v>210</v>
      </c>
      <c r="F1" t="s">
        <v>64</v>
      </c>
      <c r="G1" s="371" t="str">
        <f>Totals!C1</f>
        <v>Offeror's Name</v>
      </c>
      <c r="H1" s="372"/>
      <c r="I1" s="373"/>
    </row>
    <row r="2" spans="1:10" ht="15.75" thickBot="1" x14ac:dyDescent="0.3">
      <c r="A2" s="125" t="s">
        <v>216</v>
      </c>
      <c r="F2" t="s">
        <v>66</v>
      </c>
      <c r="G2" s="351">
        <f>Totals!C2</f>
        <v>36526</v>
      </c>
      <c r="H2" s="352"/>
      <c r="I2" s="47"/>
    </row>
    <row r="3" spans="1:10" x14ac:dyDescent="0.25">
      <c r="A3" s="42" t="str">
        <f>Totals!A3</f>
        <v>SOLICITATION NO. 060B6400035</v>
      </c>
    </row>
    <row r="4" spans="1:10" ht="18.75" x14ac:dyDescent="0.3">
      <c r="A4" s="121" t="s">
        <v>314</v>
      </c>
      <c r="B4" s="340"/>
    </row>
    <row r="5" spans="1:10" ht="18.75" x14ac:dyDescent="0.3">
      <c r="A5" s="121"/>
      <c r="B5" s="122"/>
    </row>
    <row r="6" spans="1:10" ht="86.25" customHeight="1" x14ac:dyDescent="0.25">
      <c r="A6" s="366" t="s">
        <v>316</v>
      </c>
      <c r="B6" s="367"/>
      <c r="C6" s="367"/>
      <c r="D6" s="367"/>
      <c r="E6" s="367"/>
      <c r="F6" s="367"/>
      <c r="G6" s="367"/>
      <c r="H6" s="367"/>
      <c r="I6" s="367"/>
    </row>
    <row r="7" spans="1:10" ht="15.75" thickBot="1" x14ac:dyDescent="0.3"/>
    <row r="8" spans="1:10" ht="23.25" customHeight="1" x14ac:dyDescent="0.25">
      <c r="A8" s="382" t="s">
        <v>1</v>
      </c>
      <c r="B8" s="380" t="s">
        <v>212</v>
      </c>
      <c r="C8" s="380" t="s">
        <v>201</v>
      </c>
      <c r="E8" s="104" t="s">
        <v>208</v>
      </c>
      <c r="F8" s="105" t="s">
        <v>83</v>
      </c>
      <c r="G8" s="105" t="s">
        <v>106</v>
      </c>
      <c r="H8" s="105" t="s">
        <v>84</v>
      </c>
      <c r="I8" s="105" t="s">
        <v>85</v>
      </c>
      <c r="J8" s="106" t="s">
        <v>86</v>
      </c>
    </row>
    <row r="9" spans="1:10" ht="13.5" customHeight="1" x14ac:dyDescent="0.25">
      <c r="A9" s="383"/>
      <c r="B9" s="381"/>
      <c r="C9" s="381"/>
      <c r="E9" s="110" t="s">
        <v>200</v>
      </c>
      <c r="F9" s="111" t="s">
        <v>200</v>
      </c>
      <c r="G9" s="111" t="s">
        <v>200</v>
      </c>
      <c r="H9" s="111" t="s">
        <v>200</v>
      </c>
      <c r="I9" s="111" t="s">
        <v>200</v>
      </c>
      <c r="J9" s="112" t="s">
        <v>200</v>
      </c>
    </row>
    <row r="10" spans="1:10" ht="23.25" thickBot="1" x14ac:dyDescent="0.3">
      <c r="A10" s="82">
        <v>1</v>
      </c>
      <c r="B10" s="81" t="s">
        <v>234</v>
      </c>
      <c r="C10" s="237"/>
      <c r="E10" s="238">
        <v>0</v>
      </c>
      <c r="F10" s="239">
        <v>0</v>
      </c>
      <c r="G10" s="239">
        <v>0</v>
      </c>
      <c r="H10" s="239">
        <v>0</v>
      </c>
      <c r="I10" s="239">
        <v>0</v>
      </c>
      <c r="J10" s="242">
        <v>0</v>
      </c>
    </row>
    <row r="11" spans="1:10" s="122" customFormat="1" ht="6" customHeight="1" x14ac:dyDescent="0.25">
      <c r="A11" s="234"/>
      <c r="B11" s="84"/>
      <c r="C11" s="328"/>
      <c r="E11" s="329"/>
      <c r="F11" s="330"/>
      <c r="G11" s="330"/>
      <c r="H11" s="330"/>
      <c r="I11" s="330"/>
      <c r="J11" s="331"/>
    </row>
    <row r="12" spans="1:10" ht="15.75" thickBot="1" x14ac:dyDescent="0.3">
      <c r="A12" s="82"/>
      <c r="B12" s="81"/>
      <c r="C12" s="326" t="s">
        <v>202</v>
      </c>
      <c r="E12" s="240"/>
      <c r="F12" s="241">
        <v>12</v>
      </c>
      <c r="G12" s="113">
        <v>12</v>
      </c>
      <c r="H12" s="113">
        <v>12</v>
      </c>
      <c r="I12" s="113">
        <v>12</v>
      </c>
      <c r="J12" s="114">
        <v>12</v>
      </c>
    </row>
    <row r="13" spans="1:10" ht="15.75" thickBot="1" x14ac:dyDescent="0.3">
      <c r="A13" s="82"/>
      <c r="B13" s="120" t="s">
        <v>313</v>
      </c>
      <c r="C13" s="327">
        <f>SUM(E13:J13)</f>
        <v>0</v>
      </c>
      <c r="E13" s="107">
        <f t="shared" ref="E13:J13" si="0">E10*E12</f>
        <v>0</v>
      </c>
      <c r="F13" s="108">
        <f t="shared" si="0"/>
        <v>0</v>
      </c>
      <c r="G13" s="108">
        <f t="shared" si="0"/>
        <v>0</v>
      </c>
      <c r="H13" s="108">
        <f t="shared" si="0"/>
        <v>0</v>
      </c>
      <c r="I13" s="108">
        <f t="shared" si="0"/>
        <v>0</v>
      </c>
      <c r="J13" s="109">
        <f t="shared" si="0"/>
        <v>0</v>
      </c>
    </row>
    <row r="14" spans="1:10" x14ac:dyDescent="0.25">
      <c r="A14" s="99"/>
      <c r="B14" s="100"/>
      <c r="C14" s="102"/>
      <c r="E14" s="103"/>
      <c r="F14" s="103"/>
      <c r="G14" s="103"/>
      <c r="H14" s="103"/>
      <c r="I14" s="103"/>
    </row>
    <row r="16" spans="1:10" x14ac:dyDescent="0.25">
      <c r="B16" s="81"/>
    </row>
    <row r="27" spans="2:19" x14ac:dyDescent="0.25">
      <c r="B27" s="86"/>
    </row>
    <row r="28" spans="2:19" x14ac:dyDescent="0.25">
      <c r="B28" s="86"/>
    </row>
    <row r="29" spans="2:19" ht="15.75" thickBot="1" x14ac:dyDescent="0.3">
      <c r="B29" s="86"/>
    </row>
    <row r="30" spans="2:19" ht="17.25" thickBot="1" x14ac:dyDescent="0.35">
      <c r="B30" s="25"/>
      <c r="C30" s="25"/>
      <c r="D30" s="25"/>
      <c r="E30" s="25"/>
      <c r="F30" s="25"/>
      <c r="G30" s="25"/>
      <c r="H30" s="25"/>
      <c r="I30" s="25"/>
      <c r="J30" s="25"/>
      <c r="K30" s="25"/>
      <c r="L30" s="25"/>
      <c r="M30" s="25"/>
      <c r="N30" s="25"/>
      <c r="O30" s="25"/>
      <c r="P30" s="25"/>
      <c r="Q30" s="115"/>
      <c r="R30" s="25" t="s">
        <v>51</v>
      </c>
      <c r="S30" s="130" t="e">
        <f>SUM(#REF!)</f>
        <v>#REF!</v>
      </c>
    </row>
    <row r="40" spans="2:2" x14ac:dyDescent="0.25">
      <c r="B40" s="93"/>
    </row>
    <row r="41" spans="2:2" x14ac:dyDescent="0.25">
      <c r="B41" s="93"/>
    </row>
    <row r="42" spans="2:2" x14ac:dyDescent="0.25">
      <c r="B42" s="93"/>
    </row>
    <row r="43" spans="2:2" x14ac:dyDescent="0.25">
      <c r="B43" s="93"/>
    </row>
    <row r="44" spans="2:2" x14ac:dyDescent="0.25">
      <c r="B44" s="93"/>
    </row>
    <row r="45" spans="2:2" x14ac:dyDescent="0.25">
      <c r="B45" s="93"/>
    </row>
    <row r="46" spans="2:2" x14ac:dyDescent="0.25">
      <c r="B46" s="93"/>
    </row>
    <row r="47" spans="2:2" x14ac:dyDescent="0.25">
      <c r="B47" s="93"/>
    </row>
    <row r="48" spans="2: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66" spans="2:2" x14ac:dyDescent="0.25">
      <c r="B66"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row r="87" spans="2:2" x14ac:dyDescent="0.25">
      <c r="B87" s="93"/>
    </row>
  </sheetData>
  <mergeCells count="6">
    <mergeCell ref="G1:I1"/>
    <mergeCell ref="A6:I6"/>
    <mergeCell ref="B8:B9"/>
    <mergeCell ref="C8:C9"/>
    <mergeCell ref="A8:A9"/>
    <mergeCell ref="G2:H2"/>
  </mergeCells>
  <pageMargins left="0.7" right="0.7" top="1" bottom="0.75" header="0.3" footer="0.3"/>
  <pageSetup paperSize="17" scale="80" orientation="portrait" r:id="rId1"/>
  <headerFooter>
    <oddHeader>&amp;CTask Order 1
Document Imaging Workflow System 2 (DIWS 2)
TORFP # V-HQ-16025-IT</oddHeader>
    <oddFooter>&amp;L&amp;A
Printed &amp;D &amp;T&amp;RPage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6"/>
  <sheetViews>
    <sheetView view="pageBreakPreview" zoomScale="110" zoomScaleNormal="100" zoomScaleSheetLayoutView="110" workbookViewId="0">
      <selection activeCell="A4" sqref="A4"/>
    </sheetView>
  </sheetViews>
  <sheetFormatPr defaultRowHeight="15" x14ac:dyDescent="0.25"/>
  <cols>
    <col min="2" max="2" width="48.42578125" customWidth="1"/>
    <col min="9" max="9" width="55.28515625" customWidth="1"/>
  </cols>
  <sheetData>
    <row r="1" spans="1:15" ht="15.75" thickBot="1" x14ac:dyDescent="0.3">
      <c r="A1" s="46" t="s">
        <v>210</v>
      </c>
      <c r="C1" t="s">
        <v>64</v>
      </c>
      <c r="D1" s="371" t="str">
        <f>Totals!C1</f>
        <v>Offeror's Name</v>
      </c>
      <c r="E1" s="372"/>
      <c r="F1" s="372"/>
      <c r="G1" s="372"/>
      <c r="H1" s="372"/>
      <c r="I1" s="373"/>
    </row>
    <row r="2" spans="1:15" ht="15.75" thickBot="1" x14ac:dyDescent="0.3">
      <c r="A2" s="125" t="s">
        <v>216</v>
      </c>
      <c r="C2" t="s">
        <v>66</v>
      </c>
      <c r="D2" s="351">
        <f>Totals!C2</f>
        <v>36526</v>
      </c>
      <c r="E2" s="352"/>
      <c r="F2" s="47"/>
      <c r="G2" s="47"/>
      <c r="H2" s="47"/>
      <c r="I2" s="47"/>
    </row>
    <row r="3" spans="1:15" x14ac:dyDescent="0.25">
      <c r="A3" s="42" t="str">
        <f>Totals!A3</f>
        <v>SOLICITATION NO. 060B6400035</v>
      </c>
    </row>
    <row r="4" spans="1:15" ht="18.75" x14ac:dyDescent="0.3">
      <c r="A4" s="48" t="s">
        <v>279</v>
      </c>
    </row>
    <row r="6" spans="1:15" s="47" customFormat="1" ht="216.75" customHeight="1" thickBot="1" x14ac:dyDescent="0.3">
      <c r="A6" s="344" t="s">
        <v>411</v>
      </c>
      <c r="B6" s="344"/>
      <c r="C6" s="344"/>
      <c r="D6" s="344"/>
      <c r="E6" s="344"/>
      <c r="F6" s="344"/>
      <c r="G6" s="344"/>
      <c r="H6" s="344"/>
      <c r="I6" s="344"/>
      <c r="J6" s="124"/>
      <c r="K6" s="124"/>
      <c r="L6" s="124"/>
      <c r="M6" s="124"/>
      <c r="N6" s="124"/>
      <c r="O6" s="124"/>
    </row>
    <row r="7" spans="1:15" s="47" customFormat="1" ht="39" customHeight="1" thickBot="1" x14ac:dyDescent="0.3">
      <c r="A7" s="229" t="s">
        <v>1</v>
      </c>
      <c r="B7" s="230" t="s">
        <v>266</v>
      </c>
      <c r="C7" s="230" t="s">
        <v>208</v>
      </c>
      <c r="D7" s="230" t="s">
        <v>83</v>
      </c>
      <c r="E7" s="230" t="s">
        <v>106</v>
      </c>
      <c r="F7" s="230" t="s">
        <v>84</v>
      </c>
      <c r="G7" s="230" t="s">
        <v>85</v>
      </c>
      <c r="H7" s="230" t="s">
        <v>86</v>
      </c>
      <c r="I7" s="231" t="s">
        <v>256</v>
      </c>
      <c r="J7" s="150"/>
      <c r="K7" s="150"/>
      <c r="L7" s="150"/>
      <c r="M7" s="150"/>
      <c r="N7" s="150"/>
      <c r="O7" s="150"/>
    </row>
    <row r="8" spans="1:15" s="47" customFormat="1" ht="15.75" customHeight="1" x14ac:dyDescent="0.25">
      <c r="A8" s="243"/>
      <c r="B8" s="244"/>
      <c r="C8" s="245">
        <v>0</v>
      </c>
      <c r="D8" s="245">
        <v>0</v>
      </c>
      <c r="E8" s="245">
        <v>0</v>
      </c>
      <c r="F8" s="245">
        <v>0</v>
      </c>
      <c r="G8" s="245">
        <v>0</v>
      </c>
      <c r="H8" s="245">
        <v>0</v>
      </c>
      <c r="I8" s="246"/>
      <c r="J8" s="150"/>
      <c r="K8" s="150"/>
      <c r="L8" s="150"/>
      <c r="M8" s="150"/>
      <c r="N8" s="150"/>
      <c r="O8" s="150"/>
    </row>
    <row r="9" spans="1:15" s="195" customFormat="1" ht="15.75" customHeight="1" x14ac:dyDescent="0.25">
      <c r="A9" s="247"/>
      <c r="B9" s="237"/>
      <c r="C9" s="248">
        <v>0</v>
      </c>
      <c r="D9" s="248">
        <v>0</v>
      </c>
      <c r="E9" s="248">
        <v>0</v>
      </c>
      <c r="F9" s="248">
        <v>0</v>
      </c>
      <c r="G9" s="248">
        <v>0</v>
      </c>
      <c r="H9" s="248">
        <v>0</v>
      </c>
      <c r="I9" s="249"/>
      <c r="J9" s="150"/>
      <c r="K9" s="150"/>
      <c r="L9" s="150"/>
      <c r="M9" s="150"/>
      <c r="N9" s="150"/>
      <c r="O9" s="150"/>
    </row>
    <row r="10" spans="1:15" s="195" customFormat="1" ht="15.75" customHeight="1" x14ac:dyDescent="0.25">
      <c r="A10" s="247"/>
      <c r="B10" s="237"/>
      <c r="C10" s="248">
        <v>0</v>
      </c>
      <c r="D10" s="248">
        <v>0</v>
      </c>
      <c r="E10" s="248">
        <v>0</v>
      </c>
      <c r="F10" s="248">
        <v>0</v>
      </c>
      <c r="G10" s="248">
        <v>0</v>
      </c>
      <c r="H10" s="248">
        <v>0</v>
      </c>
      <c r="I10" s="249"/>
      <c r="J10" s="150"/>
      <c r="K10" s="150"/>
      <c r="L10" s="150"/>
      <c r="M10" s="150"/>
      <c r="N10" s="150"/>
      <c r="O10" s="150"/>
    </row>
    <row r="11" spans="1:15" s="195" customFormat="1" ht="15.75" customHeight="1" x14ac:dyDescent="0.25">
      <c r="A11" s="247"/>
      <c r="B11" s="237"/>
      <c r="C11" s="248">
        <v>0</v>
      </c>
      <c r="D11" s="248">
        <v>0</v>
      </c>
      <c r="E11" s="248">
        <v>0</v>
      </c>
      <c r="F11" s="248">
        <v>0</v>
      </c>
      <c r="G11" s="248">
        <v>0</v>
      </c>
      <c r="H11" s="248">
        <v>0</v>
      </c>
      <c r="I11" s="249"/>
      <c r="J11" s="150"/>
      <c r="K11" s="150"/>
      <c r="L11" s="150"/>
      <c r="M11" s="150"/>
      <c r="N11" s="150"/>
      <c r="O11" s="150"/>
    </row>
    <row r="12" spans="1:15" s="195" customFormat="1" ht="15.75" customHeight="1" x14ac:dyDescent="0.25">
      <c r="A12" s="247"/>
      <c r="B12" s="237"/>
      <c r="C12" s="248">
        <v>0</v>
      </c>
      <c r="D12" s="248">
        <v>0</v>
      </c>
      <c r="E12" s="248">
        <v>0</v>
      </c>
      <c r="F12" s="248">
        <v>0</v>
      </c>
      <c r="G12" s="248">
        <v>0</v>
      </c>
      <c r="H12" s="248">
        <v>0</v>
      </c>
      <c r="I12" s="249"/>
      <c r="J12" s="150"/>
      <c r="K12" s="150"/>
      <c r="L12" s="150"/>
      <c r="M12" s="150"/>
      <c r="N12" s="150"/>
      <c r="O12" s="150"/>
    </row>
    <row r="13" spans="1:15" s="197" customFormat="1" ht="15.75" customHeight="1" x14ac:dyDescent="0.25">
      <c r="A13" s="247"/>
      <c r="B13" s="237"/>
      <c r="C13" s="248">
        <v>0</v>
      </c>
      <c r="D13" s="248">
        <v>0</v>
      </c>
      <c r="E13" s="248">
        <v>0</v>
      </c>
      <c r="F13" s="248">
        <v>0</v>
      </c>
      <c r="G13" s="248">
        <v>0</v>
      </c>
      <c r="H13" s="248">
        <v>0</v>
      </c>
      <c r="I13" s="249"/>
      <c r="J13" s="150"/>
      <c r="K13" s="150"/>
      <c r="L13" s="150"/>
      <c r="M13" s="150"/>
      <c r="N13" s="150"/>
      <c r="O13" s="150"/>
    </row>
    <row r="14" spans="1:15" s="197" customFormat="1" ht="15.75" customHeight="1" x14ac:dyDescent="0.25">
      <c r="A14" s="247"/>
      <c r="B14" s="237"/>
      <c r="C14" s="248">
        <v>0</v>
      </c>
      <c r="D14" s="248">
        <v>0</v>
      </c>
      <c r="E14" s="248">
        <v>0</v>
      </c>
      <c r="F14" s="248">
        <v>0</v>
      </c>
      <c r="G14" s="248">
        <v>0</v>
      </c>
      <c r="H14" s="248">
        <v>0</v>
      </c>
      <c r="I14" s="249"/>
      <c r="J14" s="150"/>
      <c r="K14" s="150"/>
      <c r="L14" s="150"/>
      <c r="M14" s="150"/>
      <c r="N14" s="150"/>
      <c r="O14" s="150"/>
    </row>
    <row r="15" spans="1:15" s="197" customFormat="1" ht="15.75" customHeight="1" x14ac:dyDescent="0.25">
      <c r="A15" s="247"/>
      <c r="B15" s="237"/>
      <c r="C15" s="248">
        <v>0</v>
      </c>
      <c r="D15" s="248">
        <v>0</v>
      </c>
      <c r="E15" s="248">
        <v>0</v>
      </c>
      <c r="F15" s="248">
        <v>0</v>
      </c>
      <c r="G15" s="248">
        <v>0</v>
      </c>
      <c r="H15" s="248">
        <v>0</v>
      </c>
      <c r="I15" s="249"/>
      <c r="J15" s="150"/>
      <c r="K15" s="150"/>
      <c r="L15" s="150"/>
      <c r="M15" s="150"/>
      <c r="N15" s="150"/>
      <c r="O15" s="150"/>
    </row>
    <row r="16" spans="1:15" s="197" customFormat="1" ht="15.75" customHeight="1" x14ac:dyDescent="0.25">
      <c r="A16" s="247"/>
      <c r="B16" s="237"/>
      <c r="C16" s="248">
        <v>0</v>
      </c>
      <c r="D16" s="248">
        <v>0</v>
      </c>
      <c r="E16" s="248">
        <v>0</v>
      </c>
      <c r="F16" s="248">
        <v>0</v>
      </c>
      <c r="G16" s="248">
        <v>0</v>
      </c>
      <c r="H16" s="248">
        <v>0</v>
      </c>
      <c r="I16" s="249"/>
      <c r="J16" s="150"/>
      <c r="K16" s="150"/>
      <c r="L16" s="150"/>
      <c r="M16" s="150"/>
      <c r="N16" s="150"/>
      <c r="O16" s="150"/>
    </row>
    <row r="17" spans="1:15" s="197" customFormat="1" ht="15.75" customHeight="1" x14ac:dyDescent="0.25">
      <c r="A17" s="247"/>
      <c r="B17" s="237"/>
      <c r="C17" s="248">
        <v>0</v>
      </c>
      <c r="D17" s="248">
        <v>0</v>
      </c>
      <c r="E17" s="248">
        <v>0</v>
      </c>
      <c r="F17" s="248">
        <v>0</v>
      </c>
      <c r="G17" s="248">
        <v>0</v>
      </c>
      <c r="H17" s="248">
        <v>0</v>
      </c>
      <c r="I17" s="249"/>
      <c r="J17" s="150"/>
      <c r="K17" s="150"/>
      <c r="L17" s="150"/>
      <c r="M17" s="150"/>
      <c r="N17" s="150"/>
      <c r="O17" s="150"/>
    </row>
    <row r="18" spans="1:15" s="197" customFormat="1" ht="15.75" customHeight="1" x14ac:dyDescent="0.25">
      <c r="A18" s="247"/>
      <c r="B18" s="237"/>
      <c r="C18" s="248">
        <v>0</v>
      </c>
      <c r="D18" s="248">
        <v>0</v>
      </c>
      <c r="E18" s="248">
        <v>0</v>
      </c>
      <c r="F18" s="248">
        <v>0</v>
      </c>
      <c r="G18" s="248">
        <v>0</v>
      </c>
      <c r="H18" s="248">
        <v>0</v>
      </c>
      <c r="I18" s="249"/>
      <c r="J18" s="150"/>
      <c r="K18" s="150"/>
      <c r="L18" s="150"/>
      <c r="M18" s="150"/>
      <c r="N18" s="150"/>
      <c r="O18" s="150"/>
    </row>
    <row r="19" spans="1:15" s="197" customFormat="1" ht="15.75" customHeight="1" x14ac:dyDescent="0.25">
      <c r="A19" s="247"/>
      <c r="B19" s="237"/>
      <c r="C19" s="248">
        <v>0</v>
      </c>
      <c r="D19" s="248">
        <v>0</v>
      </c>
      <c r="E19" s="248">
        <v>0</v>
      </c>
      <c r="F19" s="248">
        <v>0</v>
      </c>
      <c r="G19" s="248">
        <v>0</v>
      </c>
      <c r="H19" s="248">
        <v>0</v>
      </c>
      <c r="I19" s="249"/>
      <c r="J19" s="150"/>
      <c r="K19" s="150"/>
      <c r="L19" s="150"/>
      <c r="M19" s="150"/>
      <c r="N19" s="150"/>
      <c r="O19" s="150"/>
    </row>
    <row r="20" spans="1:15" s="197" customFormat="1" ht="15.75" customHeight="1" x14ac:dyDescent="0.25">
      <c r="A20" s="247"/>
      <c r="B20" s="237"/>
      <c r="C20" s="248">
        <v>0</v>
      </c>
      <c r="D20" s="248">
        <v>0</v>
      </c>
      <c r="E20" s="248">
        <v>0</v>
      </c>
      <c r="F20" s="248">
        <v>0</v>
      </c>
      <c r="G20" s="248">
        <v>0</v>
      </c>
      <c r="H20" s="248">
        <v>0</v>
      </c>
      <c r="I20" s="249"/>
      <c r="J20" s="150"/>
      <c r="K20" s="150"/>
      <c r="L20" s="150"/>
      <c r="M20" s="150"/>
      <c r="N20" s="150"/>
      <c r="O20" s="150"/>
    </row>
    <row r="21" spans="1:15" s="197" customFormat="1" ht="15.75" customHeight="1" x14ac:dyDescent="0.25">
      <c r="A21" s="247"/>
      <c r="B21" s="237"/>
      <c r="C21" s="248">
        <v>0</v>
      </c>
      <c r="D21" s="248">
        <v>0</v>
      </c>
      <c r="E21" s="248">
        <v>0</v>
      </c>
      <c r="F21" s="248">
        <v>0</v>
      </c>
      <c r="G21" s="248">
        <v>0</v>
      </c>
      <c r="H21" s="248">
        <v>0</v>
      </c>
      <c r="I21" s="249"/>
      <c r="J21" s="150"/>
      <c r="K21" s="150"/>
      <c r="L21" s="150"/>
      <c r="M21" s="150"/>
      <c r="N21" s="150"/>
      <c r="O21" s="150"/>
    </row>
    <row r="22" spans="1:15" s="197" customFormat="1" ht="15.75" customHeight="1" x14ac:dyDescent="0.25">
      <c r="A22" s="247"/>
      <c r="B22" s="237"/>
      <c r="C22" s="248">
        <v>0</v>
      </c>
      <c r="D22" s="248">
        <v>0</v>
      </c>
      <c r="E22" s="248">
        <v>0</v>
      </c>
      <c r="F22" s="248">
        <v>0</v>
      </c>
      <c r="G22" s="248">
        <v>0</v>
      </c>
      <c r="H22" s="248">
        <v>0</v>
      </c>
      <c r="I22" s="249"/>
      <c r="J22" s="150"/>
      <c r="K22" s="150"/>
      <c r="L22" s="150"/>
      <c r="M22" s="150"/>
      <c r="N22" s="150"/>
      <c r="O22" s="150"/>
    </row>
    <row r="23" spans="1:15" s="197" customFormat="1" ht="15.75" customHeight="1" x14ac:dyDescent="0.25">
      <c r="A23" s="247"/>
      <c r="B23" s="237"/>
      <c r="C23" s="248">
        <v>0</v>
      </c>
      <c r="D23" s="248">
        <v>0</v>
      </c>
      <c r="E23" s="248">
        <v>0</v>
      </c>
      <c r="F23" s="248">
        <v>0</v>
      </c>
      <c r="G23" s="248">
        <v>0</v>
      </c>
      <c r="H23" s="248">
        <v>0</v>
      </c>
      <c r="I23" s="249"/>
      <c r="J23" s="150"/>
      <c r="K23" s="150"/>
      <c r="L23" s="150"/>
      <c r="M23" s="150"/>
      <c r="N23" s="150"/>
      <c r="O23" s="150"/>
    </row>
    <row r="24" spans="1:15" s="197" customFormat="1" ht="15.75" customHeight="1" x14ac:dyDescent="0.25">
      <c r="A24" s="247"/>
      <c r="B24" s="237"/>
      <c r="C24" s="248">
        <v>0</v>
      </c>
      <c r="D24" s="248">
        <v>0</v>
      </c>
      <c r="E24" s="248">
        <v>0</v>
      </c>
      <c r="F24" s="248">
        <v>0</v>
      </c>
      <c r="G24" s="248">
        <v>0</v>
      </c>
      <c r="H24" s="248">
        <v>0</v>
      </c>
      <c r="I24" s="249"/>
      <c r="J24" s="150"/>
      <c r="K24" s="150"/>
      <c r="L24" s="150"/>
      <c r="M24" s="150"/>
      <c r="N24" s="150"/>
      <c r="O24" s="150"/>
    </row>
    <row r="25" spans="1:15" s="197" customFormat="1" ht="15.75" customHeight="1" x14ac:dyDescent="0.25">
      <c r="A25" s="247"/>
      <c r="B25" s="237"/>
      <c r="C25" s="248">
        <v>0</v>
      </c>
      <c r="D25" s="248">
        <v>0</v>
      </c>
      <c r="E25" s="248">
        <v>0</v>
      </c>
      <c r="F25" s="248">
        <v>0</v>
      </c>
      <c r="G25" s="248">
        <v>0</v>
      </c>
      <c r="H25" s="248">
        <v>0</v>
      </c>
      <c r="I25" s="249"/>
      <c r="J25" s="150"/>
      <c r="K25" s="150"/>
      <c r="L25" s="150"/>
      <c r="M25" s="150"/>
      <c r="N25" s="150"/>
      <c r="O25" s="150"/>
    </row>
    <row r="26" spans="1:15" s="197" customFormat="1" ht="15.75" customHeight="1" x14ac:dyDescent="0.25">
      <c r="A26" s="247"/>
      <c r="B26" s="237"/>
      <c r="C26" s="248">
        <v>0</v>
      </c>
      <c r="D26" s="248">
        <v>0</v>
      </c>
      <c r="E26" s="248">
        <v>0</v>
      </c>
      <c r="F26" s="248">
        <v>0</v>
      </c>
      <c r="G26" s="248">
        <v>0</v>
      </c>
      <c r="H26" s="248">
        <v>0</v>
      </c>
      <c r="I26" s="249"/>
      <c r="J26" s="150"/>
      <c r="K26" s="150"/>
      <c r="L26" s="150"/>
      <c r="M26" s="150"/>
      <c r="N26" s="150"/>
      <c r="O26" s="150"/>
    </row>
    <row r="27" spans="1:15" s="197" customFormat="1" ht="15.75" customHeight="1" x14ac:dyDescent="0.25">
      <c r="A27" s="247"/>
      <c r="B27" s="237"/>
      <c r="C27" s="248">
        <v>0</v>
      </c>
      <c r="D27" s="248">
        <v>0</v>
      </c>
      <c r="E27" s="248">
        <v>0</v>
      </c>
      <c r="F27" s="248">
        <v>0</v>
      </c>
      <c r="G27" s="248">
        <v>0</v>
      </c>
      <c r="H27" s="248">
        <v>0</v>
      </c>
      <c r="I27" s="249"/>
      <c r="J27" s="150"/>
      <c r="K27" s="150"/>
      <c r="L27" s="150"/>
      <c r="M27" s="150"/>
      <c r="N27" s="150"/>
      <c r="O27" s="150"/>
    </row>
    <row r="28" spans="1:15" s="197" customFormat="1" ht="15.75" customHeight="1" x14ac:dyDescent="0.25">
      <c r="A28" s="247"/>
      <c r="B28" s="237"/>
      <c r="C28" s="248">
        <v>0</v>
      </c>
      <c r="D28" s="248">
        <v>0</v>
      </c>
      <c r="E28" s="248">
        <v>0</v>
      </c>
      <c r="F28" s="248">
        <v>0</v>
      </c>
      <c r="G28" s="248">
        <v>0</v>
      </c>
      <c r="H28" s="248">
        <v>0</v>
      </c>
      <c r="I28" s="249"/>
      <c r="J28" s="150"/>
      <c r="K28" s="150"/>
      <c r="L28" s="150"/>
      <c r="M28" s="150"/>
      <c r="N28" s="150"/>
      <c r="O28" s="150"/>
    </row>
    <row r="29" spans="1:15" s="197" customFormat="1" ht="15.75" customHeight="1" x14ac:dyDescent="0.25">
      <c r="A29" s="247"/>
      <c r="B29" s="237"/>
      <c r="C29" s="248">
        <v>0</v>
      </c>
      <c r="D29" s="248">
        <v>0</v>
      </c>
      <c r="E29" s="248">
        <v>0</v>
      </c>
      <c r="F29" s="248">
        <v>0</v>
      </c>
      <c r="G29" s="248">
        <v>0</v>
      </c>
      <c r="H29" s="248">
        <v>0</v>
      </c>
      <c r="I29" s="249"/>
      <c r="J29" s="150"/>
      <c r="K29" s="150"/>
      <c r="L29" s="150"/>
      <c r="M29" s="150"/>
      <c r="N29" s="150"/>
      <c r="O29" s="150"/>
    </row>
    <row r="30" spans="1:15" s="197" customFormat="1" ht="15.75" customHeight="1" x14ac:dyDescent="0.25">
      <c r="A30" s="247"/>
      <c r="B30" s="237"/>
      <c r="C30" s="248">
        <v>0</v>
      </c>
      <c r="D30" s="248">
        <v>0</v>
      </c>
      <c r="E30" s="248">
        <v>0</v>
      </c>
      <c r="F30" s="248">
        <v>0</v>
      </c>
      <c r="G30" s="248">
        <v>0</v>
      </c>
      <c r="H30" s="248">
        <v>0</v>
      </c>
      <c r="I30" s="249"/>
      <c r="J30" s="150"/>
      <c r="K30" s="150"/>
      <c r="L30" s="150"/>
      <c r="M30" s="150"/>
      <c r="N30" s="150"/>
      <c r="O30" s="150"/>
    </row>
    <row r="31" spans="1:15" s="197" customFormat="1" ht="15.75" customHeight="1" x14ac:dyDescent="0.25">
      <c r="A31" s="247"/>
      <c r="B31" s="237"/>
      <c r="C31" s="248">
        <v>0</v>
      </c>
      <c r="D31" s="248">
        <v>0</v>
      </c>
      <c r="E31" s="248">
        <v>0</v>
      </c>
      <c r="F31" s="248">
        <v>0</v>
      </c>
      <c r="G31" s="248">
        <v>0</v>
      </c>
      <c r="H31" s="248">
        <v>0</v>
      </c>
      <c r="I31" s="249"/>
      <c r="J31" s="150"/>
      <c r="K31" s="150"/>
      <c r="L31" s="150"/>
      <c r="M31" s="150"/>
      <c r="N31" s="150"/>
      <c r="O31" s="150"/>
    </row>
    <row r="32" spans="1:15" s="197" customFormat="1" ht="15.75" customHeight="1" x14ac:dyDescent="0.25">
      <c r="A32" s="247"/>
      <c r="B32" s="237"/>
      <c r="C32" s="248">
        <v>0</v>
      </c>
      <c r="D32" s="248">
        <v>0</v>
      </c>
      <c r="E32" s="248">
        <v>0</v>
      </c>
      <c r="F32" s="248">
        <v>0</v>
      </c>
      <c r="G32" s="248">
        <v>0</v>
      </c>
      <c r="H32" s="248">
        <v>0</v>
      </c>
      <c r="I32" s="249"/>
      <c r="J32" s="150"/>
      <c r="K32" s="150"/>
      <c r="L32" s="150"/>
      <c r="M32" s="150"/>
      <c r="N32" s="150"/>
      <c r="O32" s="150"/>
    </row>
    <row r="33" spans="1:15" s="197" customFormat="1" ht="15.75" customHeight="1" x14ac:dyDescent="0.25">
      <c r="A33" s="247"/>
      <c r="B33" s="237"/>
      <c r="C33" s="248">
        <v>0</v>
      </c>
      <c r="D33" s="248">
        <v>0</v>
      </c>
      <c r="E33" s="248">
        <v>0</v>
      </c>
      <c r="F33" s="248">
        <v>0</v>
      </c>
      <c r="G33" s="248">
        <v>0</v>
      </c>
      <c r="H33" s="248">
        <v>0</v>
      </c>
      <c r="I33" s="249"/>
      <c r="J33" s="150"/>
      <c r="K33" s="150"/>
      <c r="L33" s="150"/>
      <c r="M33" s="150"/>
      <c r="N33" s="150"/>
      <c r="O33" s="150"/>
    </row>
    <row r="34" spans="1:15" s="197" customFormat="1" ht="15.75" customHeight="1" x14ac:dyDescent="0.25">
      <c r="A34" s="247"/>
      <c r="B34" s="237"/>
      <c r="C34" s="248">
        <v>0</v>
      </c>
      <c r="D34" s="248">
        <v>0</v>
      </c>
      <c r="E34" s="248">
        <v>0</v>
      </c>
      <c r="F34" s="248">
        <v>0</v>
      </c>
      <c r="G34" s="248">
        <v>0</v>
      </c>
      <c r="H34" s="248">
        <v>0</v>
      </c>
      <c r="I34" s="249"/>
      <c r="J34" s="150"/>
      <c r="K34" s="150"/>
      <c r="L34" s="150"/>
      <c r="M34" s="150"/>
      <c r="N34" s="150"/>
      <c r="O34" s="150"/>
    </row>
    <row r="35" spans="1:15" s="197" customFormat="1" ht="15.75" customHeight="1" x14ac:dyDescent="0.25">
      <c r="A35" s="247"/>
      <c r="B35" s="237"/>
      <c r="C35" s="248">
        <v>0</v>
      </c>
      <c r="D35" s="248">
        <v>0</v>
      </c>
      <c r="E35" s="248">
        <v>0</v>
      </c>
      <c r="F35" s="248">
        <v>0</v>
      </c>
      <c r="G35" s="248">
        <v>0</v>
      </c>
      <c r="H35" s="248">
        <v>0</v>
      </c>
      <c r="I35" s="249"/>
      <c r="J35" s="150"/>
      <c r="K35" s="150"/>
      <c r="L35" s="150"/>
      <c r="M35" s="150"/>
      <c r="N35" s="150"/>
      <c r="O35" s="150"/>
    </row>
    <row r="36" spans="1:15" s="197" customFormat="1" ht="15.75" customHeight="1" x14ac:dyDescent="0.25">
      <c r="A36" s="247"/>
      <c r="B36" s="237"/>
      <c r="C36" s="248">
        <v>0</v>
      </c>
      <c r="D36" s="248">
        <v>0</v>
      </c>
      <c r="E36" s="248">
        <v>0</v>
      </c>
      <c r="F36" s="248">
        <v>0</v>
      </c>
      <c r="G36" s="248">
        <v>0</v>
      </c>
      <c r="H36" s="248">
        <v>0</v>
      </c>
      <c r="I36" s="249"/>
      <c r="J36" s="150"/>
      <c r="K36" s="150"/>
      <c r="L36" s="150"/>
      <c r="M36" s="150"/>
      <c r="N36" s="150"/>
      <c r="O36" s="150"/>
    </row>
    <row r="37" spans="1:15" s="197" customFormat="1" ht="15.75" customHeight="1" x14ac:dyDescent="0.25">
      <c r="A37" s="247"/>
      <c r="B37" s="237"/>
      <c r="C37" s="248">
        <v>0</v>
      </c>
      <c r="D37" s="248">
        <v>0</v>
      </c>
      <c r="E37" s="248">
        <v>0</v>
      </c>
      <c r="F37" s="248">
        <v>0</v>
      </c>
      <c r="G37" s="248">
        <v>0</v>
      </c>
      <c r="H37" s="248">
        <v>0</v>
      </c>
      <c r="I37" s="249"/>
      <c r="J37" s="150"/>
      <c r="K37" s="150"/>
      <c r="L37" s="150"/>
      <c r="M37" s="150"/>
      <c r="N37" s="150"/>
      <c r="O37" s="150"/>
    </row>
    <row r="38" spans="1:15" s="197" customFormat="1" ht="15.75" customHeight="1" x14ac:dyDescent="0.25">
      <c r="A38" s="247"/>
      <c r="B38" s="237"/>
      <c r="C38" s="248">
        <v>0</v>
      </c>
      <c r="D38" s="248">
        <v>0</v>
      </c>
      <c r="E38" s="248">
        <v>0</v>
      </c>
      <c r="F38" s="248">
        <v>0</v>
      </c>
      <c r="G38" s="248">
        <v>0</v>
      </c>
      <c r="H38" s="248">
        <v>0</v>
      </c>
      <c r="I38" s="249"/>
      <c r="J38" s="150"/>
      <c r="K38" s="150"/>
      <c r="L38" s="150"/>
      <c r="M38" s="150"/>
      <c r="N38" s="150"/>
      <c r="O38" s="150"/>
    </row>
    <row r="39" spans="1:15" s="197" customFormat="1" ht="15.75" customHeight="1" x14ac:dyDescent="0.25">
      <c r="A39" s="247"/>
      <c r="B39" s="290"/>
      <c r="C39" s="248">
        <v>0</v>
      </c>
      <c r="D39" s="248">
        <v>0</v>
      </c>
      <c r="E39" s="248">
        <v>0</v>
      </c>
      <c r="F39" s="248">
        <v>0</v>
      </c>
      <c r="G39" s="248">
        <v>0</v>
      </c>
      <c r="H39" s="248">
        <v>0</v>
      </c>
      <c r="I39" s="249"/>
      <c r="J39" s="150"/>
      <c r="K39" s="150"/>
      <c r="L39" s="150"/>
      <c r="M39" s="150"/>
      <c r="N39" s="150"/>
      <c r="O39" s="150"/>
    </row>
    <row r="40" spans="1:15" s="197" customFormat="1" ht="15.75" customHeight="1" x14ac:dyDescent="0.25">
      <c r="A40" s="247"/>
      <c r="B40" s="290"/>
      <c r="C40" s="248">
        <v>0</v>
      </c>
      <c r="D40" s="248">
        <v>0</v>
      </c>
      <c r="E40" s="248">
        <v>0</v>
      </c>
      <c r="F40" s="248">
        <v>0</v>
      </c>
      <c r="G40" s="248">
        <v>0</v>
      </c>
      <c r="H40" s="248">
        <v>0</v>
      </c>
      <c r="I40" s="249"/>
      <c r="J40" s="150"/>
      <c r="K40" s="150"/>
      <c r="L40" s="150"/>
      <c r="M40" s="150"/>
      <c r="N40" s="150"/>
      <c r="O40" s="150"/>
    </row>
    <row r="41" spans="1:15" s="195" customFormat="1" ht="15.75" customHeight="1" x14ac:dyDescent="0.25">
      <c r="A41" s="247"/>
      <c r="B41" s="290"/>
      <c r="C41" s="248">
        <v>0</v>
      </c>
      <c r="D41" s="248">
        <v>0</v>
      </c>
      <c r="E41" s="248">
        <v>0</v>
      </c>
      <c r="F41" s="248">
        <v>0</v>
      </c>
      <c r="G41" s="248">
        <v>0</v>
      </c>
      <c r="H41" s="248">
        <v>0</v>
      </c>
      <c r="I41" s="249"/>
      <c r="J41" s="150"/>
      <c r="K41" s="150"/>
      <c r="L41" s="150"/>
      <c r="M41" s="150"/>
      <c r="N41" s="150"/>
      <c r="O41" s="150"/>
    </row>
    <row r="42" spans="1:15" s="195" customFormat="1" ht="15.75" customHeight="1" x14ac:dyDescent="0.25">
      <c r="A42" s="247"/>
      <c r="B42" s="290"/>
      <c r="C42" s="248">
        <v>0</v>
      </c>
      <c r="D42" s="248">
        <v>0</v>
      </c>
      <c r="E42" s="248">
        <v>0</v>
      </c>
      <c r="F42" s="248">
        <v>0</v>
      </c>
      <c r="G42" s="248">
        <v>0</v>
      </c>
      <c r="H42" s="248">
        <v>0</v>
      </c>
      <c r="I42" s="249"/>
      <c r="J42" s="150"/>
      <c r="K42" s="150"/>
      <c r="L42" s="150"/>
      <c r="M42" s="150"/>
      <c r="N42" s="150"/>
      <c r="O42" s="150"/>
    </row>
    <row r="43" spans="1:15" s="195" customFormat="1" ht="15.75" customHeight="1" x14ac:dyDescent="0.25">
      <c r="A43" s="247"/>
      <c r="B43" s="290"/>
      <c r="C43" s="248">
        <v>0</v>
      </c>
      <c r="D43" s="248">
        <v>0</v>
      </c>
      <c r="E43" s="248">
        <v>0</v>
      </c>
      <c r="F43" s="248">
        <v>0</v>
      </c>
      <c r="G43" s="248">
        <v>0</v>
      </c>
      <c r="H43" s="248">
        <v>0</v>
      </c>
      <c r="I43" s="249"/>
      <c r="J43" s="150"/>
      <c r="K43" s="150"/>
      <c r="L43" s="150"/>
      <c r="M43" s="150"/>
      <c r="N43" s="150"/>
      <c r="O43" s="150"/>
    </row>
    <row r="44" spans="1:15" s="195" customFormat="1" ht="15.75" customHeight="1" x14ac:dyDescent="0.25">
      <c r="A44" s="247"/>
      <c r="B44" s="290"/>
      <c r="C44" s="248">
        <v>0</v>
      </c>
      <c r="D44" s="248">
        <v>0</v>
      </c>
      <c r="E44" s="248">
        <v>0</v>
      </c>
      <c r="F44" s="248">
        <v>0</v>
      </c>
      <c r="G44" s="248">
        <v>0</v>
      </c>
      <c r="H44" s="248">
        <v>0</v>
      </c>
      <c r="I44" s="249"/>
      <c r="J44" s="150"/>
      <c r="K44" s="150"/>
      <c r="L44" s="150"/>
      <c r="M44" s="150"/>
      <c r="N44" s="150"/>
      <c r="O44" s="150"/>
    </row>
    <row r="45" spans="1:15" s="47" customFormat="1" ht="14.25" customHeight="1" x14ac:dyDescent="0.25">
      <c r="A45" s="247"/>
      <c r="B45" s="290"/>
      <c r="C45" s="248">
        <v>0</v>
      </c>
      <c r="D45" s="248">
        <v>0</v>
      </c>
      <c r="E45" s="248">
        <v>0</v>
      </c>
      <c r="F45" s="248">
        <v>0</v>
      </c>
      <c r="G45" s="248">
        <v>0</v>
      </c>
      <c r="H45" s="248">
        <v>0</v>
      </c>
      <c r="I45" s="249"/>
      <c r="J45" s="150"/>
      <c r="K45" s="150"/>
      <c r="L45" s="150"/>
      <c r="M45" s="150"/>
      <c r="N45" s="150"/>
      <c r="O45" s="150"/>
    </row>
    <row r="46" spans="1:15" s="47" customFormat="1" ht="13.5" customHeight="1" x14ac:dyDescent="0.25">
      <c r="A46" s="247"/>
      <c r="B46" s="290"/>
      <c r="C46" s="248">
        <v>0</v>
      </c>
      <c r="D46" s="248">
        <v>0</v>
      </c>
      <c r="E46" s="248">
        <v>0</v>
      </c>
      <c r="F46" s="248">
        <v>0</v>
      </c>
      <c r="G46" s="248">
        <v>0</v>
      </c>
      <c r="H46" s="248">
        <v>0</v>
      </c>
      <c r="I46" s="249"/>
      <c r="J46" s="150"/>
      <c r="K46" s="150"/>
      <c r="L46" s="150"/>
      <c r="M46" s="150"/>
      <c r="N46" s="150"/>
      <c r="O46" s="150"/>
    </row>
    <row r="47" spans="1:15" s="47" customFormat="1" ht="15.75" customHeight="1" thickBot="1" x14ac:dyDescent="0.3">
      <c r="A47" s="250"/>
      <c r="B47" s="291"/>
      <c r="C47" s="239">
        <v>0</v>
      </c>
      <c r="D47" s="239">
        <v>0</v>
      </c>
      <c r="E47" s="239">
        <v>0</v>
      </c>
      <c r="F47" s="239">
        <v>0</v>
      </c>
      <c r="G47" s="239">
        <v>0</v>
      </c>
      <c r="H47" s="239">
        <v>0</v>
      </c>
      <c r="I47" s="251"/>
      <c r="J47" s="150"/>
      <c r="K47" s="150"/>
      <c r="L47" s="150"/>
      <c r="M47" s="150"/>
      <c r="N47" s="150"/>
      <c r="O47" s="150"/>
    </row>
    <row r="48" spans="1:15" x14ac:dyDescent="0.25">
      <c r="B48" s="292"/>
      <c r="E48" s="152"/>
    </row>
    <row r="49" spans="2:5" x14ac:dyDescent="0.25">
      <c r="B49" s="292"/>
      <c r="E49" s="152"/>
    </row>
    <row r="50" spans="2:5" x14ac:dyDescent="0.25">
      <c r="B50" s="292"/>
      <c r="E50" s="152"/>
    </row>
    <row r="51" spans="2:5" x14ac:dyDescent="0.25">
      <c r="B51" s="93"/>
    </row>
    <row r="52" spans="2:5" x14ac:dyDescent="0.25">
      <c r="B52" s="93"/>
    </row>
    <row r="53" spans="2:5" x14ac:dyDescent="0.25">
      <c r="B53" s="93"/>
    </row>
    <row r="54" spans="2:5" x14ac:dyDescent="0.25">
      <c r="B54" s="93"/>
    </row>
    <row r="55" spans="2:5" x14ac:dyDescent="0.25">
      <c r="B55" s="93"/>
    </row>
    <row r="56" spans="2:5" x14ac:dyDescent="0.25">
      <c r="B56" s="93"/>
    </row>
    <row r="57" spans="2:5" x14ac:dyDescent="0.25">
      <c r="B57" s="93"/>
    </row>
    <row r="58" spans="2:5" x14ac:dyDescent="0.25">
      <c r="B58" s="93"/>
    </row>
    <row r="59" spans="2:5" x14ac:dyDescent="0.25">
      <c r="B59" s="93"/>
    </row>
    <row r="60" spans="2:5" x14ac:dyDescent="0.25">
      <c r="B60" s="93"/>
    </row>
    <row r="61" spans="2:5" x14ac:dyDescent="0.25">
      <c r="B61" s="93"/>
    </row>
    <row r="62" spans="2:5" x14ac:dyDescent="0.25">
      <c r="B62" s="93"/>
    </row>
    <row r="63" spans="2:5" x14ac:dyDescent="0.25">
      <c r="B63" s="93"/>
    </row>
    <row r="64" spans="2:5" x14ac:dyDescent="0.25">
      <c r="B64" s="93"/>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3">
    <mergeCell ref="D1:I1"/>
    <mergeCell ref="D2:E2"/>
    <mergeCell ref="A6:I6"/>
  </mergeCells>
  <pageMargins left="0.7" right="0.7" top="1" bottom="0.75" header="0.3" footer="0.3"/>
  <pageSetup paperSize="17" scale="70" orientation="portrait" r:id="rId1"/>
  <headerFooter>
    <oddHeader>&amp;CTask Order 1
Document Imaging Workflow System 2 (DIWS 2)
TORFP # V-HQ-16025-IT</oddHeader>
    <oddFooter>&amp;L&amp;A
Printed &amp;D &amp;T&amp;RPage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view="pageBreakPreview" zoomScaleNormal="130" zoomScaleSheetLayoutView="100" workbookViewId="0">
      <selection activeCell="A4" sqref="A4"/>
    </sheetView>
  </sheetViews>
  <sheetFormatPr defaultColWidth="8.7109375" defaultRowHeight="16.5" x14ac:dyDescent="0.3"/>
  <cols>
    <col min="1" max="1" width="8.7109375" style="30"/>
    <col min="2" max="2" width="7.85546875" style="30" customWidth="1"/>
    <col min="3" max="3" width="23.5703125" style="25" customWidth="1"/>
    <col min="4" max="4" width="16.7109375" style="25" customWidth="1"/>
    <col min="5" max="5" width="13.85546875" style="25" customWidth="1"/>
    <col min="6" max="6" width="9.7109375" style="25" customWidth="1"/>
    <col min="7" max="7" width="11.28515625" style="25" customWidth="1"/>
    <col min="8" max="8" width="9.7109375" style="25" customWidth="1"/>
    <col min="9" max="9" width="11.7109375" style="25" customWidth="1"/>
    <col min="10" max="10" width="8.7109375" style="25"/>
    <col min="11" max="11" width="9.85546875" style="25" customWidth="1"/>
    <col min="12" max="12" width="8.7109375" style="25"/>
    <col min="13" max="13" width="10" style="25" customWidth="1"/>
    <col min="14" max="14" width="8.7109375" style="25"/>
    <col min="15" max="15" width="12.42578125" style="25" bestFit="1" customWidth="1"/>
    <col min="16" max="16" width="12.42578125" style="25" customWidth="1"/>
    <col min="17" max="17" width="8.7109375" style="25"/>
    <col min="18" max="18" width="14.140625" style="154" customWidth="1"/>
    <col min="19" max="19" width="8.7109375" style="25"/>
    <col min="20" max="20" width="16.7109375" style="25" customWidth="1"/>
    <col min="21" max="21" width="33.85546875" style="25" customWidth="1"/>
    <col min="22" max="16384" width="8.7109375" style="25"/>
  </cols>
  <sheetData>
    <row r="1" spans="1:21" customFormat="1" ht="15.75" thickBot="1" x14ac:dyDescent="0.3">
      <c r="A1" s="46" t="s">
        <v>210</v>
      </c>
      <c r="B1" s="46"/>
      <c r="F1" t="s">
        <v>64</v>
      </c>
      <c r="G1" s="371" t="str">
        <f>Totals!C1</f>
        <v>Offeror's Name</v>
      </c>
      <c r="H1" s="372"/>
      <c r="I1" s="372"/>
      <c r="J1" s="372"/>
      <c r="K1" s="372"/>
      <c r="L1" s="373"/>
      <c r="R1" s="122"/>
      <c r="S1" s="122"/>
      <c r="T1" s="122"/>
      <c r="U1" s="122"/>
    </row>
    <row r="2" spans="1:21" customFormat="1" ht="15.75" thickBot="1" x14ac:dyDescent="0.3">
      <c r="A2" s="125" t="s">
        <v>216</v>
      </c>
      <c r="B2" s="125"/>
      <c r="F2" t="s">
        <v>66</v>
      </c>
      <c r="G2" s="351">
        <f>Totals!C2</f>
        <v>36526</v>
      </c>
      <c r="H2" s="352"/>
      <c r="I2" s="47"/>
      <c r="J2" s="47"/>
      <c r="K2" s="47"/>
      <c r="L2" s="47"/>
      <c r="R2" s="122"/>
      <c r="S2" s="122"/>
      <c r="T2" s="122"/>
      <c r="U2" s="122"/>
    </row>
    <row r="3" spans="1:21" customFormat="1" ht="15" x14ac:dyDescent="0.25">
      <c r="A3" s="42" t="str">
        <f>Totals!A3</f>
        <v>SOLICITATION NO. 060B6400035</v>
      </c>
      <c r="B3" s="42"/>
      <c r="R3" s="122"/>
      <c r="S3" s="122"/>
      <c r="T3" s="122"/>
      <c r="U3" s="122"/>
    </row>
    <row r="4" spans="1:21" customFormat="1" ht="20.45" customHeight="1" x14ac:dyDescent="0.3">
      <c r="A4" s="48" t="s">
        <v>214</v>
      </c>
      <c r="B4" s="48"/>
      <c r="R4" s="122"/>
    </row>
    <row r="5" spans="1:21" customFormat="1" ht="20.45" customHeight="1" x14ac:dyDescent="0.3">
      <c r="A5" s="48"/>
      <c r="B5" s="48"/>
      <c r="R5" s="122"/>
    </row>
    <row r="6" spans="1:21" ht="131.25" customHeight="1" thickBot="1" x14ac:dyDescent="0.35">
      <c r="A6" s="390" t="s">
        <v>280</v>
      </c>
      <c r="B6" s="390"/>
      <c r="C6" s="391"/>
      <c r="D6" s="391"/>
      <c r="E6" s="391"/>
      <c r="F6" s="391"/>
      <c r="G6" s="391"/>
      <c r="H6" s="391"/>
      <c r="I6" s="391"/>
      <c r="J6" s="391"/>
      <c r="K6" s="391"/>
      <c r="L6" s="391"/>
    </row>
    <row r="7" spans="1:21" ht="36.75" customHeight="1" x14ac:dyDescent="0.3">
      <c r="C7" s="173" t="s">
        <v>254</v>
      </c>
      <c r="D7" s="387" t="s">
        <v>294</v>
      </c>
      <c r="E7" s="388"/>
      <c r="F7" s="388"/>
      <c r="G7" s="388"/>
      <c r="H7" s="388"/>
      <c r="I7" s="389"/>
      <c r="J7" s="27"/>
      <c r="K7" s="27"/>
      <c r="L7" s="27"/>
      <c r="M7" s="27"/>
      <c r="N7" s="28"/>
      <c r="O7" s="28" t="s">
        <v>258</v>
      </c>
      <c r="P7" s="28"/>
      <c r="Q7" s="28" t="s">
        <v>22</v>
      </c>
      <c r="R7" s="156" t="s">
        <v>295</v>
      </c>
      <c r="S7" s="28" t="s">
        <v>23</v>
      </c>
      <c r="T7" s="29" t="s">
        <v>259</v>
      </c>
    </row>
    <row r="8" spans="1:21" s="43" customFormat="1" ht="67.5" x14ac:dyDescent="0.25">
      <c r="B8" s="43" t="s">
        <v>287</v>
      </c>
      <c r="C8" s="52" t="s">
        <v>24</v>
      </c>
      <c r="D8" s="41" t="s">
        <v>25</v>
      </c>
      <c r="E8" s="41" t="s">
        <v>26</v>
      </c>
      <c r="F8" s="41" t="s">
        <v>42</v>
      </c>
      <c r="G8" s="41" t="s">
        <v>44</v>
      </c>
      <c r="H8" s="41" t="s">
        <v>43</v>
      </c>
      <c r="I8" s="41" t="s">
        <v>27</v>
      </c>
      <c r="J8" s="41" t="s">
        <v>28</v>
      </c>
      <c r="K8" s="41" t="s">
        <v>29</v>
      </c>
      <c r="L8" s="41" t="s">
        <v>30</v>
      </c>
      <c r="M8" s="41" t="s">
        <v>31</v>
      </c>
      <c r="N8" s="41" t="s">
        <v>88</v>
      </c>
      <c r="O8" s="41" t="s">
        <v>296</v>
      </c>
      <c r="P8" s="41" t="s">
        <v>400</v>
      </c>
      <c r="Q8" s="41" t="s">
        <v>97</v>
      </c>
      <c r="R8" s="41" t="s">
        <v>301</v>
      </c>
      <c r="S8" s="41" t="s">
        <v>192</v>
      </c>
      <c r="T8" s="53" t="s">
        <v>32</v>
      </c>
      <c r="U8" s="149" t="s">
        <v>260</v>
      </c>
    </row>
    <row r="9" spans="1:21" s="168" customFormat="1" x14ac:dyDescent="0.3">
      <c r="A9" s="170" t="s">
        <v>249</v>
      </c>
      <c r="B9" s="288" t="s">
        <v>394</v>
      </c>
      <c r="C9" s="162" t="s">
        <v>261</v>
      </c>
      <c r="D9" s="163"/>
      <c r="E9" s="163"/>
      <c r="F9" s="163"/>
      <c r="G9" s="163"/>
      <c r="H9" s="163"/>
      <c r="I9" s="163"/>
      <c r="J9" s="163"/>
      <c r="K9" s="163"/>
      <c r="L9" s="163"/>
      <c r="M9" s="163"/>
      <c r="N9" s="163"/>
      <c r="O9" s="164"/>
      <c r="P9" s="164"/>
      <c r="Q9" s="164"/>
      <c r="R9" s="164"/>
      <c r="S9" s="165"/>
      <c r="T9" s="166"/>
      <c r="U9" s="274"/>
    </row>
    <row r="10" spans="1:21" x14ac:dyDescent="0.3">
      <c r="B10" s="288" t="s">
        <v>395</v>
      </c>
      <c r="C10" s="252"/>
      <c r="D10" s="253"/>
      <c r="E10" s="253"/>
      <c r="F10" s="253"/>
      <c r="G10" s="253"/>
      <c r="H10" s="253"/>
      <c r="I10" s="253"/>
      <c r="J10" s="253"/>
      <c r="K10" s="253"/>
      <c r="L10" s="253"/>
      <c r="M10" s="253"/>
      <c r="N10" s="253"/>
      <c r="O10" s="254">
        <v>0</v>
      </c>
      <c r="P10" s="254">
        <v>0</v>
      </c>
      <c r="Q10" s="254">
        <v>0</v>
      </c>
      <c r="R10" s="127">
        <f>O10+(Q10*10)</f>
        <v>0</v>
      </c>
      <c r="S10" s="261"/>
      <c r="T10" s="128">
        <f t="shared" ref="T10:T22" si="0">R10*S10</f>
        <v>0</v>
      </c>
      <c r="U10" s="271"/>
    </row>
    <row r="11" spans="1:21" x14ac:dyDescent="0.3">
      <c r="B11" s="288" t="s">
        <v>396</v>
      </c>
      <c r="C11" s="252"/>
      <c r="D11" s="253"/>
      <c r="E11" s="253"/>
      <c r="F11" s="253"/>
      <c r="G11" s="253"/>
      <c r="H11" s="253"/>
      <c r="I11" s="253"/>
      <c r="J11" s="253"/>
      <c r="K11" s="253"/>
      <c r="L11" s="253"/>
      <c r="M11" s="253"/>
      <c r="N11" s="253"/>
      <c r="O11" s="254">
        <v>0</v>
      </c>
      <c r="P11" s="254">
        <v>0</v>
      </c>
      <c r="Q11" s="254">
        <v>0</v>
      </c>
      <c r="R11" s="127">
        <f t="shared" ref="R11:R15" si="1">O11+(Q11*10)</f>
        <v>0</v>
      </c>
      <c r="S11" s="261"/>
      <c r="T11" s="128">
        <f t="shared" si="0"/>
        <v>0</v>
      </c>
      <c r="U11" s="271"/>
    </row>
    <row r="12" spans="1:21" x14ac:dyDescent="0.3">
      <c r="B12" s="288" t="s">
        <v>397</v>
      </c>
      <c r="C12" s="255"/>
      <c r="D12" s="253"/>
      <c r="E12" s="253"/>
      <c r="F12" s="253"/>
      <c r="G12" s="253"/>
      <c r="H12" s="253"/>
      <c r="I12" s="253"/>
      <c r="J12" s="253"/>
      <c r="K12" s="253"/>
      <c r="L12" s="253"/>
      <c r="M12" s="253"/>
      <c r="N12" s="253"/>
      <c r="O12" s="254">
        <v>0</v>
      </c>
      <c r="P12" s="254">
        <v>0</v>
      </c>
      <c r="Q12" s="254">
        <v>0</v>
      </c>
      <c r="R12" s="127">
        <f t="shared" si="1"/>
        <v>0</v>
      </c>
      <c r="S12" s="261"/>
      <c r="T12" s="128">
        <f t="shared" si="0"/>
        <v>0</v>
      </c>
      <c r="U12" s="271"/>
    </row>
    <row r="13" spans="1:21" x14ac:dyDescent="0.3">
      <c r="B13" s="288" t="s">
        <v>398</v>
      </c>
      <c r="C13" s="256"/>
      <c r="D13" s="253"/>
      <c r="E13" s="253"/>
      <c r="F13" s="253"/>
      <c r="G13" s="253"/>
      <c r="H13" s="253"/>
      <c r="I13" s="253"/>
      <c r="J13" s="253"/>
      <c r="K13" s="253"/>
      <c r="L13" s="253"/>
      <c r="M13" s="253"/>
      <c r="N13" s="253"/>
      <c r="O13" s="254">
        <v>0</v>
      </c>
      <c r="P13" s="254">
        <v>0</v>
      </c>
      <c r="Q13" s="254">
        <v>0</v>
      </c>
      <c r="R13" s="127">
        <f t="shared" si="1"/>
        <v>0</v>
      </c>
      <c r="S13" s="261"/>
      <c r="T13" s="128">
        <f t="shared" si="0"/>
        <v>0</v>
      </c>
      <c r="U13" s="271"/>
    </row>
    <row r="14" spans="1:21" x14ac:dyDescent="0.3">
      <c r="B14" s="288" t="s">
        <v>399</v>
      </c>
      <c r="C14" s="287" t="s">
        <v>291</v>
      </c>
      <c r="D14" s="253"/>
      <c r="E14" s="253"/>
      <c r="F14" s="253"/>
      <c r="G14" s="253"/>
      <c r="H14" s="253"/>
      <c r="I14" s="253"/>
      <c r="J14" s="253"/>
      <c r="K14" s="253"/>
      <c r="L14" s="253"/>
      <c r="M14" s="253"/>
      <c r="N14" s="253"/>
      <c r="O14" s="254">
        <v>0</v>
      </c>
      <c r="P14" s="254">
        <v>0</v>
      </c>
      <c r="Q14" s="254">
        <v>0</v>
      </c>
      <c r="R14" s="127">
        <f t="shared" si="1"/>
        <v>0</v>
      </c>
      <c r="S14" s="261"/>
      <c r="T14" s="128">
        <f t="shared" si="0"/>
        <v>0</v>
      </c>
      <c r="U14" s="271"/>
    </row>
    <row r="15" spans="1:21" x14ac:dyDescent="0.3">
      <c r="B15" s="288"/>
      <c r="C15" s="252"/>
      <c r="D15" s="253"/>
      <c r="E15" s="253"/>
      <c r="F15" s="253"/>
      <c r="G15" s="253"/>
      <c r="H15" s="253"/>
      <c r="I15" s="253"/>
      <c r="J15" s="253"/>
      <c r="K15" s="253"/>
      <c r="L15" s="253"/>
      <c r="M15" s="253"/>
      <c r="N15" s="253"/>
      <c r="O15" s="254">
        <v>0</v>
      </c>
      <c r="P15" s="254">
        <v>0</v>
      </c>
      <c r="Q15" s="254">
        <v>0</v>
      </c>
      <c r="R15" s="127">
        <f t="shared" si="1"/>
        <v>0</v>
      </c>
      <c r="S15" s="261"/>
      <c r="T15" s="128">
        <f t="shared" si="0"/>
        <v>0</v>
      </c>
      <c r="U15" s="271"/>
    </row>
    <row r="16" spans="1:21" s="154" customFormat="1" ht="6.75" customHeight="1" x14ac:dyDescent="0.3">
      <c r="A16" s="37"/>
      <c r="B16" s="37"/>
      <c r="C16" s="332"/>
      <c r="D16" s="333"/>
      <c r="E16" s="333"/>
      <c r="F16" s="333"/>
      <c r="G16" s="333"/>
      <c r="H16" s="333"/>
      <c r="I16" s="333"/>
      <c r="J16" s="333"/>
      <c r="K16" s="333"/>
      <c r="L16" s="333"/>
      <c r="M16" s="333"/>
      <c r="N16" s="333"/>
      <c r="O16" s="334"/>
      <c r="P16" s="334"/>
      <c r="Q16" s="334"/>
      <c r="R16" s="334"/>
      <c r="S16" s="335"/>
      <c r="T16" s="336"/>
      <c r="U16" s="337"/>
    </row>
    <row r="17" spans="1:21" x14ac:dyDescent="0.3">
      <c r="C17" s="158"/>
      <c r="D17" s="159"/>
      <c r="E17" s="159"/>
      <c r="F17" s="159"/>
      <c r="G17" s="159"/>
      <c r="H17" s="159"/>
      <c r="I17" s="159"/>
      <c r="J17" s="159"/>
      <c r="K17" s="159"/>
      <c r="L17" s="159"/>
      <c r="M17" s="159"/>
      <c r="N17" s="159"/>
      <c r="O17" s="127"/>
      <c r="P17" s="127"/>
      <c r="Q17" s="127"/>
      <c r="R17" s="127"/>
      <c r="S17" s="171" t="s">
        <v>262</v>
      </c>
      <c r="T17" s="169">
        <f>SUM(T10:T15)</f>
        <v>0</v>
      </c>
      <c r="U17" s="157"/>
    </row>
    <row r="18" spans="1:21" s="168" customFormat="1" x14ac:dyDescent="0.3">
      <c r="A18" s="170" t="s">
        <v>250</v>
      </c>
      <c r="B18" s="288" t="s">
        <v>393</v>
      </c>
      <c r="C18" s="162" t="s">
        <v>251</v>
      </c>
      <c r="D18" s="163"/>
      <c r="E18" s="163"/>
      <c r="F18" s="163"/>
      <c r="G18" s="163"/>
      <c r="H18" s="163"/>
      <c r="I18" s="163"/>
      <c r="J18" s="163"/>
      <c r="K18" s="163"/>
      <c r="L18" s="163"/>
      <c r="M18" s="163"/>
      <c r="N18" s="163"/>
      <c r="O18" s="164"/>
      <c r="P18" s="164"/>
      <c r="Q18" s="164"/>
      <c r="R18" s="164"/>
      <c r="S18" s="165"/>
      <c r="T18" s="166"/>
      <c r="U18" s="167"/>
    </row>
    <row r="19" spans="1:21" x14ac:dyDescent="0.3">
      <c r="B19" s="288" t="s">
        <v>392</v>
      </c>
      <c r="C19" s="252"/>
      <c r="D19" s="253"/>
      <c r="E19" s="253"/>
      <c r="F19" s="253"/>
      <c r="G19" s="253"/>
      <c r="H19" s="253"/>
      <c r="I19" s="253"/>
      <c r="J19" s="253"/>
      <c r="K19" s="253"/>
      <c r="L19" s="253"/>
      <c r="M19" s="253"/>
      <c r="N19" s="253"/>
      <c r="O19" s="254">
        <v>0</v>
      </c>
      <c r="P19" s="254">
        <v>0</v>
      </c>
      <c r="Q19" s="254">
        <v>0</v>
      </c>
      <c r="R19" s="127">
        <f t="shared" ref="R19:R23" si="2">O19+(Q19*10)</f>
        <v>0</v>
      </c>
      <c r="S19" s="261"/>
      <c r="T19" s="128">
        <f t="shared" si="0"/>
        <v>0</v>
      </c>
      <c r="U19" s="271"/>
    </row>
    <row r="20" spans="1:21" x14ac:dyDescent="0.3">
      <c r="B20" s="288" t="s">
        <v>391</v>
      </c>
      <c r="C20" s="252"/>
      <c r="D20" s="253"/>
      <c r="E20" s="253"/>
      <c r="F20" s="253"/>
      <c r="G20" s="253"/>
      <c r="H20" s="253"/>
      <c r="I20" s="253"/>
      <c r="J20" s="253"/>
      <c r="K20" s="253"/>
      <c r="L20" s="253"/>
      <c r="M20" s="253"/>
      <c r="N20" s="253"/>
      <c r="O20" s="254">
        <v>0</v>
      </c>
      <c r="P20" s="254">
        <v>0</v>
      </c>
      <c r="Q20" s="254">
        <v>0</v>
      </c>
      <c r="R20" s="127">
        <f t="shared" si="2"/>
        <v>0</v>
      </c>
      <c r="S20" s="261"/>
      <c r="T20" s="128">
        <f t="shared" si="0"/>
        <v>0</v>
      </c>
      <c r="U20" s="271"/>
    </row>
    <row r="21" spans="1:21" x14ac:dyDescent="0.3">
      <c r="B21" s="288" t="s">
        <v>390</v>
      </c>
      <c r="C21" s="252"/>
      <c r="D21" s="253"/>
      <c r="E21" s="253"/>
      <c r="F21" s="253"/>
      <c r="G21" s="253"/>
      <c r="H21" s="253"/>
      <c r="I21" s="253"/>
      <c r="J21" s="253"/>
      <c r="K21" s="253"/>
      <c r="L21" s="253"/>
      <c r="M21" s="253"/>
      <c r="N21" s="253"/>
      <c r="O21" s="254">
        <v>0</v>
      </c>
      <c r="P21" s="254">
        <v>0</v>
      </c>
      <c r="Q21" s="254">
        <v>0</v>
      </c>
      <c r="R21" s="127">
        <f t="shared" si="2"/>
        <v>0</v>
      </c>
      <c r="S21" s="261"/>
      <c r="T21" s="128">
        <f t="shared" si="0"/>
        <v>0</v>
      </c>
      <c r="U21" s="271"/>
    </row>
    <row r="22" spans="1:21" x14ac:dyDescent="0.3">
      <c r="B22" s="288" t="s">
        <v>389</v>
      </c>
      <c r="C22" s="287" t="s">
        <v>291</v>
      </c>
      <c r="D22" s="253"/>
      <c r="E22" s="253"/>
      <c r="F22" s="253"/>
      <c r="G22" s="253"/>
      <c r="H22" s="253"/>
      <c r="I22" s="253"/>
      <c r="J22" s="253"/>
      <c r="K22" s="253"/>
      <c r="L22" s="253"/>
      <c r="M22" s="253"/>
      <c r="N22" s="253"/>
      <c r="O22" s="254">
        <v>0</v>
      </c>
      <c r="P22" s="254">
        <v>0</v>
      </c>
      <c r="Q22" s="254">
        <v>0</v>
      </c>
      <c r="R22" s="127">
        <f t="shared" si="2"/>
        <v>0</v>
      </c>
      <c r="S22" s="261"/>
      <c r="T22" s="128">
        <f t="shared" si="0"/>
        <v>0</v>
      </c>
      <c r="U22" s="271"/>
    </row>
    <row r="23" spans="1:21" ht="17.25" thickBot="1" x14ac:dyDescent="0.35">
      <c r="B23" s="288"/>
      <c r="C23" s="258"/>
      <c r="D23" s="259"/>
      <c r="E23" s="259"/>
      <c r="F23" s="259"/>
      <c r="G23" s="259"/>
      <c r="H23" s="259"/>
      <c r="I23" s="259"/>
      <c r="J23" s="259"/>
      <c r="K23" s="259"/>
      <c r="L23" s="259"/>
      <c r="M23" s="259"/>
      <c r="N23" s="259"/>
      <c r="O23" s="260">
        <v>0</v>
      </c>
      <c r="P23" s="260">
        <v>0</v>
      </c>
      <c r="Q23" s="254">
        <v>0</v>
      </c>
      <c r="R23" s="127">
        <f t="shared" si="2"/>
        <v>0</v>
      </c>
      <c r="S23" s="262"/>
      <c r="T23" s="129">
        <f>R23*S23</f>
        <v>0</v>
      </c>
      <c r="U23" s="272"/>
    </row>
    <row r="24" spans="1:21" s="154" customFormat="1" ht="6.75" customHeight="1" x14ac:dyDescent="0.3">
      <c r="A24" s="37"/>
      <c r="B24" s="37"/>
      <c r="C24" s="332"/>
      <c r="D24" s="333"/>
      <c r="E24" s="333"/>
      <c r="F24" s="333"/>
      <c r="G24" s="333"/>
      <c r="H24" s="333"/>
      <c r="I24" s="333"/>
      <c r="J24" s="333"/>
      <c r="K24" s="333"/>
      <c r="L24" s="333"/>
      <c r="M24" s="333"/>
      <c r="N24" s="333"/>
      <c r="O24" s="334"/>
      <c r="P24" s="334"/>
      <c r="Q24" s="334"/>
      <c r="R24" s="334"/>
      <c r="S24" s="335"/>
      <c r="T24" s="336"/>
      <c r="U24" s="337"/>
    </row>
    <row r="25" spans="1:21" x14ac:dyDescent="0.3">
      <c r="C25" s="158"/>
      <c r="D25" s="159"/>
      <c r="E25" s="159"/>
      <c r="F25" s="159"/>
      <c r="G25" s="159"/>
      <c r="H25" s="159"/>
      <c r="I25" s="159"/>
      <c r="J25" s="159"/>
      <c r="K25" s="159"/>
      <c r="L25" s="159"/>
      <c r="M25" s="159"/>
      <c r="N25" s="159"/>
      <c r="O25" s="127"/>
      <c r="P25" s="127"/>
      <c r="Q25" s="127"/>
      <c r="R25" s="127"/>
      <c r="S25" s="171" t="s">
        <v>288</v>
      </c>
      <c r="T25" s="169">
        <f>SUM(T19:T23)</f>
        <v>0</v>
      </c>
      <c r="U25" s="157"/>
    </row>
    <row r="26" spans="1:21" s="37" customFormat="1" x14ac:dyDescent="0.3">
      <c r="A26" s="174"/>
      <c r="B26" s="199"/>
      <c r="C26" s="201"/>
      <c r="D26" s="202"/>
      <c r="E26" s="202"/>
      <c r="F26" s="202"/>
      <c r="G26" s="202"/>
      <c r="H26" s="203"/>
      <c r="I26" s="204"/>
      <c r="J26" s="204"/>
      <c r="K26" s="204"/>
      <c r="L26" s="204"/>
      <c r="M26" s="204"/>
      <c r="N26" s="204"/>
      <c r="O26" s="205"/>
      <c r="P26" s="205"/>
      <c r="Q26" s="205"/>
      <c r="R26" s="205"/>
      <c r="S26" s="206"/>
      <c r="T26" s="207"/>
      <c r="U26" s="208"/>
    </row>
    <row r="27" spans="1:21" s="37" customFormat="1" ht="39.75" customHeight="1" x14ac:dyDescent="0.3">
      <c r="A27" s="170" t="s">
        <v>252</v>
      </c>
      <c r="B27" s="170"/>
      <c r="C27" s="395" t="s">
        <v>289</v>
      </c>
      <c r="D27" s="396"/>
      <c r="E27" s="396"/>
      <c r="F27" s="396"/>
      <c r="G27" s="396"/>
      <c r="H27" s="396"/>
      <c r="I27" s="396"/>
      <c r="J27" s="396"/>
      <c r="K27" s="396"/>
      <c r="L27" s="396"/>
      <c r="M27" s="396"/>
      <c r="N27" s="396"/>
      <c r="O27" s="396"/>
      <c r="P27" s="396"/>
      <c r="Q27" s="397"/>
      <c r="R27" s="127"/>
      <c r="S27" s="172"/>
      <c r="T27" s="160"/>
      <c r="U27" s="161"/>
    </row>
    <row r="28" spans="1:21" s="37" customFormat="1" x14ac:dyDescent="0.3">
      <c r="A28" s="170"/>
      <c r="B28" s="288" t="s">
        <v>388</v>
      </c>
      <c r="C28" s="252"/>
      <c r="D28" s="253"/>
      <c r="E28" s="253"/>
      <c r="F28" s="253"/>
      <c r="G28" s="253"/>
      <c r="H28" s="253"/>
      <c r="I28" s="253"/>
      <c r="J28" s="253"/>
      <c r="K28" s="253"/>
      <c r="L28" s="253"/>
      <c r="M28" s="253"/>
      <c r="N28" s="253"/>
      <c r="O28" s="254"/>
      <c r="P28" s="254"/>
      <c r="Q28" s="254"/>
      <c r="R28" s="254"/>
      <c r="S28" s="263"/>
      <c r="T28" s="160"/>
      <c r="U28" s="271"/>
    </row>
    <row r="29" spans="1:21" s="37" customFormat="1" x14ac:dyDescent="0.3">
      <c r="A29" s="170"/>
      <c r="B29" s="288" t="s">
        <v>387</v>
      </c>
      <c r="C29" s="252"/>
      <c r="D29" s="253"/>
      <c r="E29" s="253"/>
      <c r="F29" s="253"/>
      <c r="G29" s="253"/>
      <c r="H29" s="253"/>
      <c r="I29" s="253"/>
      <c r="J29" s="253"/>
      <c r="K29" s="253"/>
      <c r="L29" s="253"/>
      <c r="M29" s="253"/>
      <c r="N29" s="253"/>
      <c r="O29" s="254"/>
      <c r="P29" s="254"/>
      <c r="Q29" s="254"/>
      <c r="R29" s="254"/>
      <c r="S29" s="263"/>
      <c r="T29" s="160"/>
      <c r="U29" s="271"/>
    </row>
    <row r="30" spans="1:21" s="37" customFormat="1" x14ac:dyDescent="0.3">
      <c r="A30" s="170"/>
      <c r="B30" s="288" t="s">
        <v>386</v>
      </c>
      <c r="C30" s="287" t="s">
        <v>291</v>
      </c>
      <c r="D30" s="264"/>
      <c r="E30" s="264"/>
      <c r="F30" s="264"/>
      <c r="G30" s="264"/>
      <c r="H30" s="265"/>
      <c r="I30" s="253"/>
      <c r="J30" s="253"/>
      <c r="K30" s="253"/>
      <c r="L30" s="253"/>
      <c r="M30" s="253"/>
      <c r="N30" s="253"/>
      <c r="O30" s="254"/>
      <c r="P30" s="254"/>
      <c r="Q30" s="254"/>
      <c r="R30" s="254"/>
      <c r="S30" s="263"/>
      <c r="T30" s="160"/>
      <c r="U30" s="271"/>
    </row>
    <row r="31" spans="1:21" s="154" customFormat="1" ht="6.75" customHeight="1" x14ac:dyDescent="0.3">
      <c r="A31" s="37"/>
      <c r="B31" s="37"/>
      <c r="C31" s="332"/>
      <c r="D31" s="333"/>
      <c r="E31" s="333"/>
      <c r="F31" s="333"/>
      <c r="G31" s="333"/>
      <c r="H31" s="333"/>
      <c r="I31" s="333"/>
      <c r="J31" s="333"/>
      <c r="K31" s="333"/>
      <c r="L31" s="333"/>
      <c r="M31" s="333"/>
      <c r="N31" s="333"/>
      <c r="O31" s="334"/>
      <c r="P31" s="334"/>
      <c r="Q31" s="334"/>
      <c r="R31" s="334"/>
      <c r="S31" s="335"/>
      <c r="T31" s="336"/>
      <c r="U31" s="337"/>
    </row>
    <row r="32" spans="1:21" x14ac:dyDescent="0.3">
      <c r="C32" s="158"/>
      <c r="D32" s="159"/>
      <c r="E32" s="159"/>
      <c r="F32" s="159"/>
      <c r="G32" s="159"/>
      <c r="H32" s="159"/>
      <c r="I32" s="159"/>
      <c r="J32" s="159"/>
      <c r="K32" s="159"/>
      <c r="L32" s="159"/>
      <c r="M32" s="159"/>
      <c r="N32" s="159"/>
      <c r="O32" s="127"/>
      <c r="P32" s="127"/>
      <c r="Q32" s="127"/>
      <c r="R32" s="127"/>
      <c r="S32" s="171" t="s">
        <v>292</v>
      </c>
      <c r="T32" s="169">
        <f>SUM(T28:T30)</f>
        <v>0</v>
      </c>
      <c r="U32" s="157"/>
    </row>
    <row r="33" spans="1:21" s="37" customFormat="1" ht="27.75" customHeight="1" x14ac:dyDescent="0.3">
      <c r="A33" s="174" t="s">
        <v>265</v>
      </c>
      <c r="B33" s="199"/>
      <c r="C33" s="398" t="s">
        <v>290</v>
      </c>
      <c r="D33" s="399"/>
      <c r="E33" s="399"/>
      <c r="F33" s="399"/>
      <c r="G33" s="399"/>
      <c r="H33" s="399"/>
      <c r="I33" s="399"/>
      <c r="J33" s="399"/>
      <c r="K33" s="399"/>
      <c r="L33" s="399"/>
      <c r="M33" s="399"/>
      <c r="N33" s="399"/>
      <c r="O33" s="399"/>
      <c r="P33" s="399"/>
      <c r="Q33" s="400"/>
      <c r="R33" s="127"/>
      <c r="S33" s="171" t="s">
        <v>293</v>
      </c>
      <c r="T33" s="273">
        <v>0</v>
      </c>
      <c r="U33" s="271"/>
    </row>
    <row r="34" spans="1:21" ht="17.25" thickBot="1" x14ac:dyDescent="0.35">
      <c r="A34" s="174"/>
      <c r="B34" s="199"/>
      <c r="C34" s="209"/>
      <c r="D34" s="210"/>
      <c r="E34" s="210"/>
      <c r="F34" s="210"/>
      <c r="G34" s="210"/>
      <c r="H34" s="211"/>
      <c r="I34" s="212"/>
      <c r="J34" s="212"/>
      <c r="K34" s="212"/>
      <c r="L34" s="212"/>
      <c r="M34" s="212"/>
      <c r="N34" s="212"/>
      <c r="O34" s="213"/>
      <c r="P34" s="213"/>
      <c r="Q34" s="213"/>
      <c r="R34" s="213"/>
      <c r="S34" s="214"/>
      <c r="T34" s="215"/>
      <c r="U34" s="200"/>
    </row>
    <row r="35" spans="1:21" ht="17.25" thickBot="1" x14ac:dyDescent="0.35">
      <c r="S35" s="221" t="s">
        <v>304</v>
      </c>
      <c r="T35" s="130">
        <f>T17+T25+T32+T33</f>
        <v>0</v>
      </c>
    </row>
    <row r="36" spans="1:21" s="30" customFormat="1" ht="17.25" thickBot="1" x14ac:dyDescent="0.35">
      <c r="A36" s="174"/>
      <c r="B36" s="199"/>
      <c r="C36" s="216"/>
      <c r="D36" s="216"/>
      <c r="E36" s="216"/>
      <c r="F36" s="216"/>
      <c r="G36" s="216"/>
      <c r="H36" s="216"/>
      <c r="I36" s="217"/>
      <c r="J36" s="217"/>
      <c r="K36" s="217"/>
      <c r="L36" s="217"/>
      <c r="M36" s="217"/>
      <c r="N36" s="217"/>
      <c r="O36" s="155"/>
      <c r="P36" s="155"/>
      <c r="Q36" s="155"/>
      <c r="R36" s="155"/>
      <c r="S36" s="218"/>
      <c r="T36" s="219"/>
      <c r="U36" s="220"/>
    </row>
    <row r="37" spans="1:21" ht="49.5" x14ac:dyDescent="0.3">
      <c r="A37" s="174"/>
      <c r="B37" s="199"/>
      <c r="C37" s="26" t="s">
        <v>253</v>
      </c>
      <c r="D37" s="384" t="s">
        <v>315</v>
      </c>
      <c r="E37" s="385"/>
      <c r="F37" s="385"/>
      <c r="G37" s="385"/>
      <c r="H37" s="385"/>
      <c r="I37" s="385"/>
      <c r="J37" s="386"/>
      <c r="K37" s="27"/>
      <c r="L37" s="27"/>
      <c r="M37" s="27"/>
      <c r="N37" s="27"/>
      <c r="O37" s="28" t="s">
        <v>258</v>
      </c>
      <c r="P37" s="28"/>
      <c r="Q37" s="28" t="s">
        <v>22</v>
      </c>
      <c r="R37" s="156" t="s">
        <v>298</v>
      </c>
      <c r="S37" s="28" t="s">
        <v>23</v>
      </c>
      <c r="T37" s="29" t="s">
        <v>259</v>
      </c>
      <c r="U37" s="153"/>
    </row>
    <row r="38" spans="1:21" s="43" customFormat="1" ht="45" x14ac:dyDescent="0.25">
      <c r="A38" s="43" t="s">
        <v>275</v>
      </c>
      <c r="C38" s="52" t="s">
        <v>33</v>
      </c>
      <c r="D38" s="41" t="s">
        <v>25</v>
      </c>
      <c r="E38" s="41" t="s">
        <v>26</v>
      </c>
      <c r="F38" s="41" t="s">
        <v>34</v>
      </c>
      <c r="G38" s="41"/>
      <c r="H38" s="41"/>
      <c r="I38" s="41" t="s">
        <v>35</v>
      </c>
      <c r="J38" s="41"/>
      <c r="K38" s="41" t="s">
        <v>36</v>
      </c>
      <c r="L38" s="41" t="s">
        <v>30</v>
      </c>
      <c r="M38" s="41" t="s">
        <v>31</v>
      </c>
      <c r="N38" s="41" t="s">
        <v>88</v>
      </c>
      <c r="O38" s="41" t="s">
        <v>297</v>
      </c>
      <c r="P38" s="41" t="s">
        <v>401</v>
      </c>
      <c r="Q38" s="41" t="s">
        <v>300</v>
      </c>
      <c r="R38" s="41" t="s">
        <v>302</v>
      </c>
      <c r="S38" s="41" t="s">
        <v>193</v>
      </c>
      <c r="T38" s="53" t="s">
        <v>32</v>
      </c>
      <c r="U38" s="149" t="s">
        <v>256</v>
      </c>
    </row>
    <row r="39" spans="1:21" x14ac:dyDescent="0.3">
      <c r="B39" s="288" t="s">
        <v>357</v>
      </c>
      <c r="C39" s="266"/>
      <c r="D39" s="267"/>
      <c r="E39" s="253"/>
      <c r="F39" s="253"/>
      <c r="G39" s="392"/>
      <c r="H39" s="392"/>
      <c r="I39" s="253"/>
      <c r="J39" s="392"/>
      <c r="K39" s="253"/>
      <c r="L39" s="253"/>
      <c r="M39" s="253"/>
      <c r="N39" s="253"/>
      <c r="O39" s="269">
        <v>0</v>
      </c>
      <c r="P39" s="269">
        <v>0</v>
      </c>
      <c r="Q39" s="269">
        <v>0</v>
      </c>
      <c r="R39" s="222">
        <f>(O39*5)+(Q39*10)</f>
        <v>0</v>
      </c>
      <c r="S39" s="261"/>
      <c r="T39" s="223">
        <f>R39*S39</f>
        <v>0</v>
      </c>
      <c r="U39" s="271"/>
    </row>
    <row r="40" spans="1:21" x14ac:dyDescent="0.3">
      <c r="B40" s="288" t="s">
        <v>358</v>
      </c>
      <c r="C40" s="266"/>
      <c r="D40" s="253"/>
      <c r="E40" s="253"/>
      <c r="F40" s="253"/>
      <c r="G40" s="392"/>
      <c r="H40" s="392"/>
      <c r="I40" s="253"/>
      <c r="J40" s="392"/>
      <c r="K40" s="253"/>
      <c r="L40" s="253"/>
      <c r="M40" s="253"/>
      <c r="N40" s="253"/>
      <c r="O40" s="269">
        <v>0</v>
      </c>
      <c r="P40" s="269">
        <v>0</v>
      </c>
      <c r="Q40" s="269">
        <v>0</v>
      </c>
      <c r="R40" s="222">
        <f t="shared" ref="R40:R67" si="3">(O40*5)+(Q40*10)</f>
        <v>0</v>
      </c>
      <c r="S40" s="261"/>
      <c r="T40" s="223">
        <f t="shared" ref="T40:T67" si="4">R40*S40</f>
        <v>0</v>
      </c>
      <c r="U40" s="271"/>
    </row>
    <row r="41" spans="1:21" x14ac:dyDescent="0.3">
      <c r="B41" s="288" t="s">
        <v>359</v>
      </c>
      <c r="C41" s="266"/>
      <c r="D41" s="253"/>
      <c r="E41" s="253"/>
      <c r="F41" s="253"/>
      <c r="G41" s="392"/>
      <c r="H41" s="392"/>
      <c r="I41" s="253"/>
      <c r="J41" s="392"/>
      <c r="K41" s="253"/>
      <c r="L41" s="253"/>
      <c r="M41" s="253"/>
      <c r="N41" s="253"/>
      <c r="O41" s="269">
        <v>0</v>
      </c>
      <c r="P41" s="269">
        <v>0</v>
      </c>
      <c r="Q41" s="269">
        <v>0</v>
      </c>
      <c r="R41" s="222">
        <f t="shared" si="3"/>
        <v>0</v>
      </c>
      <c r="S41" s="261"/>
      <c r="T41" s="223">
        <f t="shared" si="4"/>
        <v>0</v>
      </c>
      <c r="U41" s="271"/>
    </row>
    <row r="42" spans="1:21" x14ac:dyDescent="0.3">
      <c r="B42" s="288" t="s">
        <v>360</v>
      </c>
      <c r="C42" s="266"/>
      <c r="D42" s="253"/>
      <c r="E42" s="253"/>
      <c r="F42" s="253"/>
      <c r="G42" s="392"/>
      <c r="H42" s="392"/>
      <c r="I42" s="253"/>
      <c r="J42" s="392"/>
      <c r="K42" s="253"/>
      <c r="L42" s="253"/>
      <c r="M42" s="253"/>
      <c r="N42" s="253"/>
      <c r="O42" s="269">
        <v>0</v>
      </c>
      <c r="P42" s="269">
        <v>0</v>
      </c>
      <c r="Q42" s="269">
        <v>0</v>
      </c>
      <c r="R42" s="222">
        <f t="shared" si="3"/>
        <v>0</v>
      </c>
      <c r="S42" s="261"/>
      <c r="T42" s="223">
        <f t="shared" si="4"/>
        <v>0</v>
      </c>
      <c r="U42" s="271"/>
    </row>
    <row r="43" spans="1:21" x14ac:dyDescent="0.3">
      <c r="B43" s="288" t="s">
        <v>361</v>
      </c>
      <c r="C43" s="266"/>
      <c r="D43" s="253"/>
      <c r="E43" s="253"/>
      <c r="F43" s="253"/>
      <c r="G43" s="392"/>
      <c r="H43" s="392"/>
      <c r="I43" s="253"/>
      <c r="J43" s="392"/>
      <c r="K43" s="253"/>
      <c r="L43" s="253"/>
      <c r="M43" s="253"/>
      <c r="N43" s="253"/>
      <c r="O43" s="269">
        <v>0</v>
      </c>
      <c r="P43" s="269">
        <v>0</v>
      </c>
      <c r="Q43" s="269">
        <v>0</v>
      </c>
      <c r="R43" s="222">
        <f t="shared" si="3"/>
        <v>0</v>
      </c>
      <c r="S43" s="261"/>
      <c r="T43" s="223">
        <f t="shared" si="4"/>
        <v>0</v>
      </c>
      <c r="U43" s="271"/>
    </row>
    <row r="44" spans="1:21" x14ac:dyDescent="0.3">
      <c r="B44" s="288" t="s">
        <v>362</v>
      </c>
      <c r="C44" s="266"/>
      <c r="D44" s="253"/>
      <c r="E44" s="253"/>
      <c r="F44" s="253"/>
      <c r="G44" s="392"/>
      <c r="H44" s="392"/>
      <c r="I44" s="253"/>
      <c r="J44" s="392"/>
      <c r="K44" s="253"/>
      <c r="L44" s="253"/>
      <c r="M44" s="253"/>
      <c r="N44" s="253"/>
      <c r="O44" s="269">
        <v>0</v>
      </c>
      <c r="P44" s="269">
        <v>0</v>
      </c>
      <c r="Q44" s="269">
        <v>0</v>
      </c>
      <c r="R44" s="222">
        <f t="shared" si="3"/>
        <v>0</v>
      </c>
      <c r="S44" s="261"/>
      <c r="T44" s="223">
        <f t="shared" si="4"/>
        <v>0</v>
      </c>
      <c r="U44" s="271"/>
    </row>
    <row r="45" spans="1:21" x14ac:dyDescent="0.3">
      <c r="B45" s="288" t="s">
        <v>363</v>
      </c>
      <c r="C45" s="266"/>
      <c r="D45" s="253"/>
      <c r="E45" s="253"/>
      <c r="F45" s="253"/>
      <c r="G45" s="392"/>
      <c r="H45" s="392"/>
      <c r="I45" s="253"/>
      <c r="J45" s="392"/>
      <c r="K45" s="253"/>
      <c r="L45" s="253"/>
      <c r="M45" s="253"/>
      <c r="N45" s="253"/>
      <c r="O45" s="269">
        <v>0</v>
      </c>
      <c r="P45" s="269">
        <v>0</v>
      </c>
      <c r="Q45" s="269">
        <v>0</v>
      </c>
      <c r="R45" s="222">
        <f t="shared" si="3"/>
        <v>0</v>
      </c>
      <c r="S45" s="261"/>
      <c r="T45" s="223">
        <f t="shared" si="4"/>
        <v>0</v>
      </c>
      <c r="U45" s="271"/>
    </row>
    <row r="46" spans="1:21" x14ac:dyDescent="0.3">
      <c r="B46" s="288" t="s">
        <v>364</v>
      </c>
      <c r="C46" s="266"/>
      <c r="D46" s="253"/>
      <c r="E46" s="253"/>
      <c r="F46" s="253"/>
      <c r="G46" s="392"/>
      <c r="H46" s="392"/>
      <c r="I46" s="253"/>
      <c r="J46" s="392"/>
      <c r="K46" s="253"/>
      <c r="L46" s="253"/>
      <c r="M46" s="253"/>
      <c r="N46" s="253"/>
      <c r="O46" s="269">
        <v>0</v>
      </c>
      <c r="P46" s="269">
        <v>0</v>
      </c>
      <c r="Q46" s="269">
        <v>0</v>
      </c>
      <c r="R46" s="222">
        <f t="shared" si="3"/>
        <v>0</v>
      </c>
      <c r="S46" s="261"/>
      <c r="T46" s="223">
        <f t="shared" si="4"/>
        <v>0</v>
      </c>
      <c r="U46" s="271"/>
    </row>
    <row r="47" spans="1:21" x14ac:dyDescent="0.3">
      <c r="B47" s="288" t="s">
        <v>365</v>
      </c>
      <c r="C47" s="266"/>
      <c r="D47" s="253"/>
      <c r="E47" s="253"/>
      <c r="F47" s="253"/>
      <c r="G47" s="392"/>
      <c r="H47" s="392"/>
      <c r="I47" s="253"/>
      <c r="J47" s="392"/>
      <c r="K47" s="253"/>
      <c r="L47" s="253"/>
      <c r="M47" s="253"/>
      <c r="N47" s="253"/>
      <c r="O47" s="269">
        <v>0</v>
      </c>
      <c r="P47" s="269">
        <v>0</v>
      </c>
      <c r="Q47" s="269">
        <v>0</v>
      </c>
      <c r="R47" s="222">
        <f t="shared" si="3"/>
        <v>0</v>
      </c>
      <c r="S47" s="261"/>
      <c r="T47" s="223">
        <f t="shared" si="4"/>
        <v>0</v>
      </c>
      <c r="U47" s="271"/>
    </row>
    <row r="48" spans="1:21" x14ac:dyDescent="0.3">
      <c r="B48" s="288" t="s">
        <v>366</v>
      </c>
      <c r="C48" s="266"/>
      <c r="D48" s="253"/>
      <c r="E48" s="253"/>
      <c r="F48" s="253"/>
      <c r="G48" s="392"/>
      <c r="H48" s="392"/>
      <c r="I48" s="253"/>
      <c r="J48" s="392"/>
      <c r="K48" s="253"/>
      <c r="L48" s="253"/>
      <c r="M48" s="253"/>
      <c r="N48" s="253"/>
      <c r="O48" s="269">
        <v>0</v>
      </c>
      <c r="P48" s="269">
        <v>0</v>
      </c>
      <c r="Q48" s="269">
        <v>0</v>
      </c>
      <c r="R48" s="222">
        <f t="shared" si="3"/>
        <v>0</v>
      </c>
      <c r="S48" s="261"/>
      <c r="T48" s="223">
        <f t="shared" si="4"/>
        <v>0</v>
      </c>
      <c r="U48" s="271"/>
    </row>
    <row r="49" spans="2:21" x14ac:dyDescent="0.3">
      <c r="B49" s="288" t="s">
        <v>367</v>
      </c>
      <c r="C49" s="252"/>
      <c r="D49" s="253"/>
      <c r="E49" s="253"/>
      <c r="F49" s="253"/>
      <c r="G49" s="393"/>
      <c r="H49" s="393"/>
      <c r="I49" s="253"/>
      <c r="J49" s="393"/>
      <c r="K49" s="253"/>
      <c r="L49" s="253"/>
      <c r="M49" s="253"/>
      <c r="N49" s="253"/>
      <c r="O49" s="269">
        <v>0</v>
      </c>
      <c r="P49" s="269">
        <v>0</v>
      </c>
      <c r="Q49" s="269">
        <v>0</v>
      </c>
      <c r="R49" s="222">
        <f t="shared" si="3"/>
        <v>0</v>
      </c>
      <c r="S49" s="261"/>
      <c r="T49" s="223">
        <f t="shared" si="4"/>
        <v>0</v>
      </c>
      <c r="U49" s="271"/>
    </row>
    <row r="50" spans="2:21" x14ac:dyDescent="0.3">
      <c r="B50" s="288" t="s">
        <v>368</v>
      </c>
      <c r="C50" s="252"/>
      <c r="D50" s="253"/>
      <c r="E50" s="253"/>
      <c r="F50" s="253"/>
      <c r="G50" s="393"/>
      <c r="H50" s="393"/>
      <c r="I50" s="253"/>
      <c r="J50" s="393"/>
      <c r="K50" s="253"/>
      <c r="L50" s="253"/>
      <c r="M50" s="253"/>
      <c r="N50" s="253"/>
      <c r="O50" s="269">
        <v>0</v>
      </c>
      <c r="P50" s="269">
        <v>0</v>
      </c>
      <c r="Q50" s="269">
        <v>0</v>
      </c>
      <c r="R50" s="222">
        <f t="shared" ref="R50:R65" si="5">(O50*5)+(Q50*10)</f>
        <v>0</v>
      </c>
      <c r="S50" s="261"/>
      <c r="T50" s="223">
        <f t="shared" ref="T50:T65" si="6">R50*S50</f>
        <v>0</v>
      </c>
      <c r="U50" s="271"/>
    </row>
    <row r="51" spans="2:21" x14ac:dyDescent="0.3">
      <c r="B51" s="288" t="s">
        <v>369</v>
      </c>
      <c r="C51" s="252"/>
      <c r="D51" s="253"/>
      <c r="E51" s="253"/>
      <c r="F51" s="253"/>
      <c r="G51" s="393"/>
      <c r="H51" s="393"/>
      <c r="I51" s="253"/>
      <c r="J51" s="393"/>
      <c r="K51" s="253"/>
      <c r="L51" s="253"/>
      <c r="M51" s="253"/>
      <c r="N51" s="253"/>
      <c r="O51" s="269">
        <v>0</v>
      </c>
      <c r="P51" s="269">
        <v>0</v>
      </c>
      <c r="Q51" s="269">
        <v>0</v>
      </c>
      <c r="R51" s="222">
        <f t="shared" si="5"/>
        <v>0</v>
      </c>
      <c r="S51" s="261"/>
      <c r="T51" s="223">
        <f t="shared" si="6"/>
        <v>0</v>
      </c>
      <c r="U51" s="271"/>
    </row>
    <row r="52" spans="2:21" x14ac:dyDescent="0.3">
      <c r="B52" s="288" t="s">
        <v>370</v>
      </c>
      <c r="C52" s="252"/>
      <c r="D52" s="253"/>
      <c r="E52" s="253"/>
      <c r="F52" s="253"/>
      <c r="G52" s="393"/>
      <c r="H52" s="393"/>
      <c r="I52" s="253"/>
      <c r="J52" s="393"/>
      <c r="K52" s="253"/>
      <c r="L52" s="253"/>
      <c r="M52" s="253"/>
      <c r="N52" s="253"/>
      <c r="O52" s="269">
        <v>0</v>
      </c>
      <c r="P52" s="269">
        <v>0</v>
      </c>
      <c r="Q52" s="269">
        <v>0</v>
      </c>
      <c r="R52" s="222">
        <f t="shared" si="5"/>
        <v>0</v>
      </c>
      <c r="S52" s="261"/>
      <c r="T52" s="223">
        <f t="shared" si="6"/>
        <v>0</v>
      </c>
      <c r="U52" s="271"/>
    </row>
    <row r="53" spans="2:21" x14ac:dyDescent="0.3">
      <c r="B53" s="288" t="s">
        <v>371</v>
      </c>
      <c r="C53" s="252"/>
      <c r="D53" s="253"/>
      <c r="E53" s="253"/>
      <c r="F53" s="253"/>
      <c r="G53" s="393"/>
      <c r="H53" s="393"/>
      <c r="I53" s="253"/>
      <c r="J53" s="393"/>
      <c r="K53" s="253"/>
      <c r="L53" s="253"/>
      <c r="M53" s="253"/>
      <c r="N53" s="253"/>
      <c r="O53" s="269">
        <v>0</v>
      </c>
      <c r="P53" s="269">
        <v>0</v>
      </c>
      <c r="Q53" s="269">
        <v>0</v>
      </c>
      <c r="R53" s="222">
        <f t="shared" si="5"/>
        <v>0</v>
      </c>
      <c r="S53" s="261"/>
      <c r="T53" s="223">
        <f t="shared" si="6"/>
        <v>0</v>
      </c>
      <c r="U53" s="271"/>
    </row>
    <row r="54" spans="2:21" x14ac:dyDescent="0.3">
      <c r="B54" s="288" t="s">
        <v>372</v>
      </c>
      <c r="C54" s="252"/>
      <c r="D54" s="253"/>
      <c r="E54" s="253"/>
      <c r="F54" s="253"/>
      <c r="G54" s="393"/>
      <c r="H54" s="393"/>
      <c r="I54" s="253"/>
      <c r="J54" s="393"/>
      <c r="K54" s="253"/>
      <c r="L54" s="253"/>
      <c r="M54" s="253"/>
      <c r="N54" s="253"/>
      <c r="O54" s="269">
        <v>0</v>
      </c>
      <c r="P54" s="269">
        <v>0</v>
      </c>
      <c r="Q54" s="269">
        <v>0</v>
      </c>
      <c r="R54" s="222">
        <f t="shared" si="5"/>
        <v>0</v>
      </c>
      <c r="S54" s="261"/>
      <c r="T54" s="223">
        <f t="shared" si="6"/>
        <v>0</v>
      </c>
      <c r="U54" s="271"/>
    </row>
    <row r="55" spans="2:21" x14ac:dyDescent="0.3">
      <c r="B55" s="288" t="s">
        <v>373</v>
      </c>
      <c r="C55" s="252"/>
      <c r="D55" s="253"/>
      <c r="E55" s="253"/>
      <c r="F55" s="253"/>
      <c r="G55" s="393"/>
      <c r="H55" s="393"/>
      <c r="I55" s="253"/>
      <c r="J55" s="393"/>
      <c r="K55" s="253"/>
      <c r="L55" s="253"/>
      <c r="M55" s="253"/>
      <c r="N55" s="253"/>
      <c r="O55" s="269">
        <v>0</v>
      </c>
      <c r="P55" s="269">
        <v>0</v>
      </c>
      <c r="Q55" s="269">
        <v>0</v>
      </c>
      <c r="R55" s="222">
        <f t="shared" si="5"/>
        <v>0</v>
      </c>
      <c r="S55" s="261"/>
      <c r="T55" s="223">
        <f t="shared" si="6"/>
        <v>0</v>
      </c>
      <c r="U55" s="271"/>
    </row>
    <row r="56" spans="2:21" x14ac:dyDescent="0.3">
      <c r="B56" s="288" t="s">
        <v>374</v>
      </c>
      <c r="C56" s="252"/>
      <c r="D56" s="253"/>
      <c r="E56" s="253"/>
      <c r="F56" s="253"/>
      <c r="G56" s="393"/>
      <c r="H56" s="393"/>
      <c r="I56" s="253"/>
      <c r="J56" s="393"/>
      <c r="K56" s="253"/>
      <c r="L56" s="253"/>
      <c r="M56" s="253"/>
      <c r="N56" s="253"/>
      <c r="O56" s="269">
        <v>0</v>
      </c>
      <c r="P56" s="269">
        <v>0</v>
      </c>
      <c r="Q56" s="269">
        <v>0</v>
      </c>
      <c r="R56" s="222">
        <f t="shared" si="5"/>
        <v>0</v>
      </c>
      <c r="S56" s="261"/>
      <c r="T56" s="223">
        <f t="shared" si="6"/>
        <v>0</v>
      </c>
      <c r="U56" s="271"/>
    </row>
    <row r="57" spans="2:21" x14ac:dyDescent="0.3">
      <c r="B57" s="288" t="s">
        <v>375</v>
      </c>
      <c r="C57" s="252"/>
      <c r="D57" s="253"/>
      <c r="E57" s="253"/>
      <c r="F57" s="253"/>
      <c r="G57" s="393"/>
      <c r="H57" s="393"/>
      <c r="I57" s="253"/>
      <c r="J57" s="393"/>
      <c r="K57" s="253"/>
      <c r="L57" s="253"/>
      <c r="M57" s="253"/>
      <c r="N57" s="253"/>
      <c r="O57" s="269">
        <v>0</v>
      </c>
      <c r="P57" s="269">
        <v>0</v>
      </c>
      <c r="Q57" s="269">
        <v>0</v>
      </c>
      <c r="R57" s="222">
        <f t="shared" si="5"/>
        <v>0</v>
      </c>
      <c r="S57" s="261"/>
      <c r="T57" s="223">
        <f t="shared" si="6"/>
        <v>0</v>
      </c>
      <c r="U57" s="271"/>
    </row>
    <row r="58" spans="2:21" x14ac:dyDescent="0.3">
      <c r="B58" s="288" t="s">
        <v>376</v>
      </c>
      <c r="C58" s="252"/>
      <c r="D58" s="253"/>
      <c r="E58" s="253"/>
      <c r="F58" s="253"/>
      <c r="G58" s="393"/>
      <c r="H58" s="393"/>
      <c r="I58" s="253"/>
      <c r="J58" s="393"/>
      <c r="K58" s="253"/>
      <c r="L58" s="253"/>
      <c r="M58" s="253"/>
      <c r="N58" s="253"/>
      <c r="O58" s="269">
        <v>0</v>
      </c>
      <c r="P58" s="269">
        <v>0</v>
      </c>
      <c r="Q58" s="269">
        <v>0</v>
      </c>
      <c r="R58" s="222">
        <f t="shared" si="5"/>
        <v>0</v>
      </c>
      <c r="S58" s="261"/>
      <c r="T58" s="223">
        <f t="shared" si="6"/>
        <v>0</v>
      </c>
      <c r="U58" s="271"/>
    </row>
    <row r="59" spans="2:21" x14ac:dyDescent="0.3">
      <c r="B59" s="288" t="s">
        <v>377</v>
      </c>
      <c r="C59" s="252"/>
      <c r="D59" s="253"/>
      <c r="E59" s="253"/>
      <c r="F59" s="253"/>
      <c r="G59" s="393"/>
      <c r="H59" s="393"/>
      <c r="I59" s="253"/>
      <c r="J59" s="393"/>
      <c r="K59" s="253"/>
      <c r="L59" s="253"/>
      <c r="M59" s="253"/>
      <c r="N59" s="253"/>
      <c r="O59" s="269">
        <v>0</v>
      </c>
      <c r="P59" s="269">
        <v>0</v>
      </c>
      <c r="Q59" s="269">
        <v>0</v>
      </c>
      <c r="R59" s="222">
        <f t="shared" si="5"/>
        <v>0</v>
      </c>
      <c r="S59" s="261"/>
      <c r="T59" s="223">
        <f t="shared" si="6"/>
        <v>0</v>
      </c>
      <c r="U59" s="271"/>
    </row>
    <row r="60" spans="2:21" x14ac:dyDescent="0.3">
      <c r="B60" s="288" t="s">
        <v>378</v>
      </c>
      <c r="C60" s="252"/>
      <c r="D60" s="253"/>
      <c r="E60" s="253"/>
      <c r="F60" s="253"/>
      <c r="G60" s="393"/>
      <c r="H60" s="393"/>
      <c r="I60" s="253"/>
      <c r="J60" s="393"/>
      <c r="K60" s="253"/>
      <c r="L60" s="253"/>
      <c r="M60" s="253"/>
      <c r="N60" s="253"/>
      <c r="O60" s="269">
        <v>0</v>
      </c>
      <c r="P60" s="269">
        <v>0</v>
      </c>
      <c r="Q60" s="269">
        <v>0</v>
      </c>
      <c r="R60" s="222">
        <f t="shared" si="5"/>
        <v>0</v>
      </c>
      <c r="S60" s="261"/>
      <c r="T60" s="223">
        <f t="shared" si="6"/>
        <v>0</v>
      </c>
      <c r="U60" s="271"/>
    </row>
    <row r="61" spans="2:21" x14ac:dyDescent="0.3">
      <c r="B61" s="288" t="s">
        <v>379</v>
      </c>
      <c r="C61" s="252"/>
      <c r="D61" s="253"/>
      <c r="E61" s="253"/>
      <c r="F61" s="253"/>
      <c r="G61" s="393"/>
      <c r="H61" s="393"/>
      <c r="I61" s="253"/>
      <c r="J61" s="393"/>
      <c r="K61" s="253"/>
      <c r="L61" s="253"/>
      <c r="M61" s="253"/>
      <c r="N61" s="253"/>
      <c r="O61" s="269">
        <v>0</v>
      </c>
      <c r="P61" s="269">
        <v>0</v>
      </c>
      <c r="Q61" s="269">
        <v>0</v>
      </c>
      <c r="R61" s="222">
        <f t="shared" si="5"/>
        <v>0</v>
      </c>
      <c r="S61" s="261"/>
      <c r="T61" s="223">
        <f t="shared" si="6"/>
        <v>0</v>
      </c>
      <c r="U61" s="271"/>
    </row>
    <row r="62" spans="2:21" x14ac:dyDescent="0.3">
      <c r="B62" s="288" t="s">
        <v>380</v>
      </c>
      <c r="C62" s="252"/>
      <c r="D62" s="253"/>
      <c r="E62" s="253"/>
      <c r="F62" s="253"/>
      <c r="G62" s="393"/>
      <c r="H62" s="393"/>
      <c r="I62" s="253"/>
      <c r="J62" s="393"/>
      <c r="K62" s="253"/>
      <c r="L62" s="253"/>
      <c r="M62" s="253"/>
      <c r="N62" s="253"/>
      <c r="O62" s="269">
        <v>0</v>
      </c>
      <c r="P62" s="269">
        <v>0</v>
      </c>
      <c r="Q62" s="269">
        <v>0</v>
      </c>
      <c r="R62" s="222">
        <f t="shared" si="5"/>
        <v>0</v>
      </c>
      <c r="S62" s="261"/>
      <c r="T62" s="223">
        <f t="shared" si="6"/>
        <v>0</v>
      </c>
      <c r="U62" s="271"/>
    </row>
    <row r="63" spans="2:21" x14ac:dyDescent="0.3">
      <c r="B63" s="288" t="s">
        <v>381</v>
      </c>
      <c r="C63" s="252"/>
      <c r="D63" s="253"/>
      <c r="E63" s="253"/>
      <c r="F63" s="253"/>
      <c r="G63" s="393"/>
      <c r="H63" s="393"/>
      <c r="I63" s="253"/>
      <c r="J63" s="393"/>
      <c r="K63" s="253"/>
      <c r="L63" s="253"/>
      <c r="M63" s="253"/>
      <c r="N63" s="253"/>
      <c r="O63" s="269">
        <v>0</v>
      </c>
      <c r="P63" s="269">
        <v>0</v>
      </c>
      <c r="Q63" s="269">
        <v>0</v>
      </c>
      <c r="R63" s="222">
        <f t="shared" si="5"/>
        <v>0</v>
      </c>
      <c r="S63" s="261"/>
      <c r="T63" s="223">
        <f t="shared" si="6"/>
        <v>0</v>
      </c>
      <c r="U63" s="271"/>
    </row>
    <row r="64" spans="2:21" x14ac:dyDescent="0.3">
      <c r="B64" s="288" t="s">
        <v>382</v>
      </c>
      <c r="C64" s="252"/>
      <c r="D64" s="253"/>
      <c r="E64" s="253"/>
      <c r="F64" s="253"/>
      <c r="G64" s="393"/>
      <c r="H64" s="393"/>
      <c r="I64" s="253"/>
      <c r="J64" s="393"/>
      <c r="K64" s="253"/>
      <c r="L64" s="253"/>
      <c r="M64" s="253"/>
      <c r="N64" s="253"/>
      <c r="O64" s="269">
        <v>0</v>
      </c>
      <c r="P64" s="269">
        <v>0</v>
      </c>
      <c r="Q64" s="269">
        <v>0</v>
      </c>
      <c r="R64" s="222">
        <f t="shared" si="5"/>
        <v>0</v>
      </c>
      <c r="S64" s="261"/>
      <c r="T64" s="223">
        <f t="shared" si="6"/>
        <v>0</v>
      </c>
      <c r="U64" s="271"/>
    </row>
    <row r="65" spans="1:21" x14ac:dyDescent="0.3">
      <c r="B65" s="288" t="s">
        <v>383</v>
      </c>
      <c r="C65" s="266"/>
      <c r="D65" s="253"/>
      <c r="E65" s="253"/>
      <c r="F65" s="253"/>
      <c r="G65" s="393"/>
      <c r="H65" s="393"/>
      <c r="I65" s="253"/>
      <c r="J65" s="393"/>
      <c r="K65" s="253"/>
      <c r="L65" s="253"/>
      <c r="M65" s="253"/>
      <c r="N65" s="253"/>
      <c r="O65" s="269">
        <v>0</v>
      </c>
      <c r="P65" s="269">
        <v>0</v>
      </c>
      <c r="Q65" s="269">
        <v>0</v>
      </c>
      <c r="R65" s="222">
        <f t="shared" si="5"/>
        <v>0</v>
      </c>
      <c r="S65" s="261"/>
      <c r="T65" s="223">
        <f t="shared" si="6"/>
        <v>0</v>
      </c>
      <c r="U65" s="271"/>
    </row>
    <row r="66" spans="1:21" x14ac:dyDescent="0.3">
      <c r="B66" s="288" t="s">
        <v>385</v>
      </c>
      <c r="C66" s="287" t="s">
        <v>291</v>
      </c>
      <c r="D66" s="253"/>
      <c r="E66" s="253"/>
      <c r="F66" s="253"/>
      <c r="G66" s="393"/>
      <c r="H66" s="393"/>
      <c r="I66" s="253"/>
      <c r="J66" s="393"/>
      <c r="K66" s="253"/>
      <c r="L66" s="253"/>
      <c r="M66" s="253"/>
      <c r="N66" s="253"/>
      <c r="O66" s="269">
        <v>0</v>
      </c>
      <c r="P66" s="269">
        <v>0</v>
      </c>
      <c r="Q66" s="269">
        <v>0</v>
      </c>
      <c r="R66" s="222">
        <f t="shared" si="3"/>
        <v>0</v>
      </c>
      <c r="S66" s="261"/>
      <c r="T66" s="223">
        <f t="shared" si="4"/>
        <v>0</v>
      </c>
      <c r="U66" s="271"/>
    </row>
    <row r="67" spans="1:21" ht="17.25" thickBot="1" x14ac:dyDescent="0.35">
      <c r="B67" s="257"/>
      <c r="C67" s="268"/>
      <c r="D67" s="259"/>
      <c r="E67" s="259"/>
      <c r="F67" s="259"/>
      <c r="G67" s="394"/>
      <c r="H67" s="394"/>
      <c r="I67" s="259"/>
      <c r="J67" s="394"/>
      <c r="K67" s="259"/>
      <c r="L67" s="259"/>
      <c r="M67" s="259"/>
      <c r="N67" s="259"/>
      <c r="O67" s="270">
        <v>0</v>
      </c>
      <c r="P67" s="270">
        <v>0</v>
      </c>
      <c r="Q67" s="270">
        <v>0</v>
      </c>
      <c r="R67" s="222">
        <f t="shared" si="3"/>
        <v>0</v>
      </c>
      <c r="S67" s="262"/>
      <c r="T67" s="224">
        <f t="shared" si="4"/>
        <v>0</v>
      </c>
      <c r="U67" s="272"/>
    </row>
    <row r="68" spans="1:21" ht="17.25" thickBot="1" x14ac:dyDescent="0.35"/>
    <row r="69" spans="1:21" ht="17.25" thickBot="1" x14ac:dyDescent="0.35">
      <c r="S69" s="221" t="s">
        <v>303</v>
      </c>
      <c r="T69" s="130">
        <f>SUM(T39:T67)</f>
        <v>0</v>
      </c>
    </row>
    <row r="70" spans="1:21" x14ac:dyDescent="0.3">
      <c r="C70" s="36"/>
      <c r="D70" s="30"/>
      <c r="E70" s="30"/>
      <c r="F70" s="30"/>
      <c r="G70" s="30"/>
      <c r="H70" s="30"/>
      <c r="I70" s="30"/>
      <c r="J70" s="30"/>
      <c r="K70" s="30"/>
      <c r="L70" s="30"/>
      <c r="M70" s="30"/>
      <c r="N70" s="30"/>
      <c r="O70" s="30"/>
      <c r="P70" s="30"/>
      <c r="Q70" s="30"/>
      <c r="R70" s="37"/>
      <c r="S70" s="30"/>
      <c r="T70" s="30"/>
      <c r="U70" s="30"/>
    </row>
    <row r="71" spans="1:21" s="37" customFormat="1" ht="17.25" thickBot="1" x14ac:dyDescent="0.35">
      <c r="C71" s="38"/>
    </row>
    <row r="72" spans="1:21" ht="63" x14ac:dyDescent="0.3">
      <c r="C72" s="97" t="s">
        <v>257</v>
      </c>
      <c r="D72" s="384" t="s">
        <v>306</v>
      </c>
      <c r="E72" s="385"/>
      <c r="F72" s="385"/>
      <c r="G72" s="385"/>
      <c r="H72" s="385"/>
      <c r="I72" s="385"/>
      <c r="J72" s="386"/>
      <c r="K72" s="27"/>
      <c r="L72" s="27"/>
      <c r="M72" s="27"/>
      <c r="N72" s="27"/>
      <c r="O72" s="28" t="s">
        <v>258</v>
      </c>
      <c r="P72" s="28"/>
      <c r="Q72" s="28" t="s">
        <v>22</v>
      </c>
      <c r="R72" s="156" t="s">
        <v>295</v>
      </c>
      <c r="S72" s="28" t="s">
        <v>23</v>
      </c>
      <c r="T72" s="29" t="s">
        <v>259</v>
      </c>
      <c r="U72" s="153"/>
    </row>
    <row r="73" spans="1:21" s="43" customFormat="1" ht="67.5" x14ac:dyDescent="0.25">
      <c r="A73" s="43" t="s">
        <v>276</v>
      </c>
      <c r="C73" s="52" t="s">
        <v>24</v>
      </c>
      <c r="D73" s="41" t="s">
        <v>25</v>
      </c>
      <c r="E73" s="41" t="s">
        <v>26</v>
      </c>
      <c r="F73" s="41" t="s">
        <v>42</v>
      </c>
      <c r="G73" s="41" t="s">
        <v>44</v>
      </c>
      <c r="H73" s="41" t="s">
        <v>43</v>
      </c>
      <c r="I73" s="41" t="s">
        <v>27</v>
      </c>
      <c r="J73" s="41" t="s">
        <v>28</v>
      </c>
      <c r="K73" s="41" t="s">
        <v>29</v>
      </c>
      <c r="L73" s="41" t="s">
        <v>30</v>
      </c>
      <c r="M73" s="41" t="s">
        <v>31</v>
      </c>
      <c r="N73" s="41" t="s">
        <v>88</v>
      </c>
      <c r="O73" s="41" t="s">
        <v>296</v>
      </c>
      <c r="P73" s="41" t="s">
        <v>400</v>
      </c>
      <c r="Q73" s="41" t="s">
        <v>97</v>
      </c>
      <c r="R73" s="41" t="s">
        <v>301</v>
      </c>
      <c r="S73" s="41" t="s">
        <v>192</v>
      </c>
      <c r="T73" s="53" t="s">
        <v>32</v>
      </c>
      <c r="U73" s="149" t="s">
        <v>256</v>
      </c>
    </row>
    <row r="74" spans="1:21" x14ac:dyDescent="0.3">
      <c r="B74" s="288" t="s">
        <v>343</v>
      </c>
      <c r="C74" s="252"/>
      <c r="D74" s="253"/>
      <c r="E74" s="253"/>
      <c r="F74" s="253"/>
      <c r="G74" s="253"/>
      <c r="H74" s="253"/>
      <c r="I74" s="253"/>
      <c r="J74" s="253"/>
      <c r="K74" s="253"/>
      <c r="L74" s="253"/>
      <c r="M74" s="253"/>
      <c r="N74" s="253"/>
      <c r="O74" s="254">
        <v>0</v>
      </c>
      <c r="P74" s="254">
        <v>0</v>
      </c>
      <c r="Q74" s="254">
        <v>0</v>
      </c>
      <c r="R74" s="222">
        <f>O74+(Q74*10)</f>
        <v>0</v>
      </c>
      <c r="S74" s="261"/>
      <c r="T74" s="223">
        <f t="shared" ref="T74" si="7">R74*S74</f>
        <v>0</v>
      </c>
      <c r="U74" s="271"/>
    </row>
    <row r="75" spans="1:21" x14ac:dyDescent="0.3">
      <c r="B75" s="288" t="s">
        <v>344</v>
      </c>
      <c r="C75" s="252"/>
      <c r="D75" s="253"/>
      <c r="E75" s="253"/>
      <c r="F75" s="253"/>
      <c r="G75" s="253"/>
      <c r="H75" s="253"/>
      <c r="I75" s="253"/>
      <c r="J75" s="253"/>
      <c r="K75" s="253"/>
      <c r="L75" s="253"/>
      <c r="M75" s="253"/>
      <c r="N75" s="253"/>
      <c r="O75" s="254">
        <v>0</v>
      </c>
      <c r="P75" s="254">
        <v>0</v>
      </c>
      <c r="Q75" s="254">
        <v>0</v>
      </c>
      <c r="R75" s="222">
        <f>O75+(Q75*10)</f>
        <v>0</v>
      </c>
      <c r="S75" s="261"/>
      <c r="T75" s="223">
        <f t="shared" ref="T75:T87" si="8">R75*S75</f>
        <v>0</v>
      </c>
      <c r="U75" s="271"/>
    </row>
    <row r="76" spans="1:21" x14ac:dyDescent="0.3">
      <c r="B76" s="288" t="s">
        <v>345</v>
      </c>
      <c r="C76" s="252"/>
      <c r="D76" s="253"/>
      <c r="E76" s="253"/>
      <c r="F76" s="253"/>
      <c r="G76" s="253"/>
      <c r="H76" s="253"/>
      <c r="I76" s="253"/>
      <c r="J76" s="253"/>
      <c r="K76" s="253"/>
      <c r="L76" s="253"/>
      <c r="M76" s="253"/>
      <c r="N76" s="253"/>
      <c r="O76" s="269">
        <v>0</v>
      </c>
      <c r="P76" s="269">
        <v>0</v>
      </c>
      <c r="Q76" s="269">
        <v>0</v>
      </c>
      <c r="R76" s="222">
        <f t="shared" ref="R76:R87" si="9">O76+(Q76*10)</f>
        <v>0</v>
      </c>
      <c r="S76" s="261"/>
      <c r="T76" s="223">
        <f t="shared" si="8"/>
        <v>0</v>
      </c>
      <c r="U76" s="271"/>
    </row>
    <row r="77" spans="1:21" x14ac:dyDescent="0.3">
      <c r="B77" s="288" t="s">
        <v>346</v>
      </c>
      <c r="C77" s="252"/>
      <c r="D77" s="253"/>
      <c r="E77" s="253"/>
      <c r="F77" s="253"/>
      <c r="G77" s="253"/>
      <c r="H77" s="253"/>
      <c r="I77" s="253"/>
      <c r="J77" s="253"/>
      <c r="K77" s="253"/>
      <c r="L77" s="253"/>
      <c r="M77" s="253"/>
      <c r="N77" s="253"/>
      <c r="O77" s="269">
        <v>0</v>
      </c>
      <c r="P77" s="269">
        <v>0</v>
      </c>
      <c r="Q77" s="269">
        <v>0</v>
      </c>
      <c r="R77" s="222">
        <f t="shared" si="9"/>
        <v>0</v>
      </c>
      <c r="S77" s="261"/>
      <c r="T77" s="223">
        <f t="shared" si="8"/>
        <v>0</v>
      </c>
      <c r="U77" s="271"/>
    </row>
    <row r="78" spans="1:21" x14ac:dyDescent="0.3">
      <c r="B78" s="288" t="s">
        <v>347</v>
      </c>
      <c r="C78" s="252"/>
      <c r="D78" s="253"/>
      <c r="E78" s="253"/>
      <c r="F78" s="253"/>
      <c r="G78" s="253"/>
      <c r="H78" s="253"/>
      <c r="I78" s="253"/>
      <c r="J78" s="253"/>
      <c r="K78" s="253"/>
      <c r="L78" s="253"/>
      <c r="M78" s="253"/>
      <c r="N78" s="253"/>
      <c r="O78" s="269">
        <v>0</v>
      </c>
      <c r="P78" s="269">
        <v>0</v>
      </c>
      <c r="Q78" s="269">
        <v>0</v>
      </c>
      <c r="R78" s="222">
        <f t="shared" si="9"/>
        <v>0</v>
      </c>
      <c r="S78" s="261"/>
      <c r="T78" s="223">
        <f t="shared" si="8"/>
        <v>0</v>
      </c>
      <c r="U78" s="271"/>
    </row>
    <row r="79" spans="1:21" x14ac:dyDescent="0.3">
      <c r="B79" s="288" t="s">
        <v>348</v>
      </c>
      <c r="C79" s="252"/>
      <c r="D79" s="253"/>
      <c r="E79" s="253"/>
      <c r="F79" s="253"/>
      <c r="G79" s="253"/>
      <c r="H79" s="253"/>
      <c r="I79" s="253"/>
      <c r="J79" s="253"/>
      <c r="K79" s="253"/>
      <c r="L79" s="253"/>
      <c r="M79" s="253"/>
      <c r="N79" s="253"/>
      <c r="O79" s="269">
        <v>0</v>
      </c>
      <c r="P79" s="269">
        <v>0</v>
      </c>
      <c r="Q79" s="269">
        <v>0</v>
      </c>
      <c r="R79" s="222">
        <f t="shared" si="9"/>
        <v>0</v>
      </c>
      <c r="S79" s="261"/>
      <c r="T79" s="223">
        <f t="shared" si="8"/>
        <v>0</v>
      </c>
      <c r="U79" s="271"/>
    </row>
    <row r="80" spans="1:21" x14ac:dyDescent="0.3">
      <c r="B80" s="288" t="s">
        <v>349</v>
      </c>
      <c r="C80" s="252"/>
      <c r="D80" s="253"/>
      <c r="E80" s="253"/>
      <c r="F80" s="253"/>
      <c r="G80" s="253"/>
      <c r="H80" s="253"/>
      <c r="I80" s="253"/>
      <c r="J80" s="253"/>
      <c r="K80" s="253"/>
      <c r="L80" s="253"/>
      <c r="M80" s="253"/>
      <c r="N80" s="253"/>
      <c r="O80" s="269">
        <v>0</v>
      </c>
      <c r="P80" s="269">
        <v>0</v>
      </c>
      <c r="Q80" s="269">
        <v>0</v>
      </c>
      <c r="R80" s="222">
        <f t="shared" si="9"/>
        <v>0</v>
      </c>
      <c r="S80" s="261"/>
      <c r="T80" s="223">
        <f t="shared" si="8"/>
        <v>0</v>
      </c>
      <c r="U80" s="271"/>
    </row>
    <row r="81" spans="1:21" x14ac:dyDescent="0.3">
      <c r="B81" s="288" t="s">
        <v>350</v>
      </c>
      <c r="C81" s="252"/>
      <c r="D81" s="253"/>
      <c r="E81" s="253"/>
      <c r="F81" s="253"/>
      <c r="G81" s="253"/>
      <c r="H81" s="253"/>
      <c r="I81" s="253"/>
      <c r="J81" s="253"/>
      <c r="K81" s="253"/>
      <c r="L81" s="253"/>
      <c r="M81" s="253"/>
      <c r="N81" s="253"/>
      <c r="O81" s="269">
        <v>0</v>
      </c>
      <c r="P81" s="269">
        <v>0</v>
      </c>
      <c r="Q81" s="269">
        <v>0</v>
      </c>
      <c r="R81" s="222">
        <f t="shared" si="9"/>
        <v>0</v>
      </c>
      <c r="S81" s="261"/>
      <c r="T81" s="223">
        <f t="shared" si="8"/>
        <v>0</v>
      </c>
      <c r="U81" s="271"/>
    </row>
    <row r="82" spans="1:21" x14ac:dyDescent="0.3">
      <c r="B82" s="288" t="s">
        <v>351</v>
      </c>
      <c r="C82" s="252"/>
      <c r="D82" s="253"/>
      <c r="E82" s="253"/>
      <c r="F82" s="253"/>
      <c r="G82" s="253"/>
      <c r="H82" s="253"/>
      <c r="I82" s="253"/>
      <c r="J82" s="253"/>
      <c r="K82" s="253"/>
      <c r="L82" s="253"/>
      <c r="M82" s="253"/>
      <c r="N82" s="253"/>
      <c r="O82" s="269">
        <v>0</v>
      </c>
      <c r="P82" s="269">
        <v>0</v>
      </c>
      <c r="Q82" s="269">
        <v>0</v>
      </c>
      <c r="R82" s="222">
        <f t="shared" si="9"/>
        <v>0</v>
      </c>
      <c r="S82" s="261"/>
      <c r="T82" s="223">
        <f t="shared" si="8"/>
        <v>0</v>
      </c>
      <c r="U82" s="271"/>
    </row>
    <row r="83" spans="1:21" x14ac:dyDescent="0.3">
      <c r="B83" s="288" t="s">
        <v>352</v>
      </c>
      <c r="C83" s="252"/>
      <c r="D83" s="253"/>
      <c r="E83" s="253"/>
      <c r="F83" s="253"/>
      <c r="G83" s="253"/>
      <c r="H83" s="253"/>
      <c r="I83" s="253"/>
      <c r="J83" s="253"/>
      <c r="K83" s="253"/>
      <c r="L83" s="253"/>
      <c r="M83" s="253"/>
      <c r="N83" s="253"/>
      <c r="O83" s="269">
        <v>0</v>
      </c>
      <c r="P83" s="269">
        <v>0</v>
      </c>
      <c r="Q83" s="269">
        <v>0</v>
      </c>
      <c r="R83" s="222">
        <f t="shared" si="9"/>
        <v>0</v>
      </c>
      <c r="S83" s="261"/>
      <c r="T83" s="223">
        <f t="shared" si="8"/>
        <v>0</v>
      </c>
      <c r="U83" s="271"/>
    </row>
    <row r="84" spans="1:21" x14ac:dyDescent="0.3">
      <c r="B84" s="288" t="s">
        <v>353</v>
      </c>
      <c r="C84" s="252"/>
      <c r="D84" s="253"/>
      <c r="E84" s="253"/>
      <c r="F84" s="253"/>
      <c r="G84" s="253"/>
      <c r="H84" s="253"/>
      <c r="I84" s="253"/>
      <c r="J84" s="253"/>
      <c r="K84" s="253"/>
      <c r="L84" s="253"/>
      <c r="M84" s="253"/>
      <c r="N84" s="253"/>
      <c r="O84" s="269">
        <v>0</v>
      </c>
      <c r="P84" s="269">
        <v>0</v>
      </c>
      <c r="Q84" s="269">
        <v>0</v>
      </c>
      <c r="R84" s="222">
        <f t="shared" si="9"/>
        <v>0</v>
      </c>
      <c r="S84" s="261"/>
      <c r="T84" s="223">
        <f t="shared" si="8"/>
        <v>0</v>
      </c>
      <c r="U84" s="271"/>
    </row>
    <row r="85" spans="1:21" x14ac:dyDescent="0.3">
      <c r="B85" s="288" t="s">
        <v>354</v>
      </c>
      <c r="C85" s="252"/>
      <c r="D85" s="253"/>
      <c r="E85" s="253"/>
      <c r="F85" s="253"/>
      <c r="G85" s="253"/>
      <c r="H85" s="253"/>
      <c r="I85" s="253"/>
      <c r="J85" s="253"/>
      <c r="K85" s="253"/>
      <c r="L85" s="253"/>
      <c r="M85" s="253"/>
      <c r="N85" s="253"/>
      <c r="O85" s="269">
        <v>0</v>
      </c>
      <c r="P85" s="269">
        <v>0</v>
      </c>
      <c r="Q85" s="269">
        <v>0</v>
      </c>
      <c r="R85" s="222">
        <f t="shared" si="9"/>
        <v>0</v>
      </c>
      <c r="S85" s="261"/>
      <c r="T85" s="223">
        <f t="shared" si="8"/>
        <v>0</v>
      </c>
      <c r="U85" s="271"/>
    </row>
    <row r="86" spans="1:21" x14ac:dyDescent="0.3">
      <c r="B86" s="288" t="s">
        <v>355</v>
      </c>
      <c r="C86" s="287" t="s">
        <v>291</v>
      </c>
      <c r="D86" s="253"/>
      <c r="E86" s="253"/>
      <c r="F86" s="253"/>
      <c r="G86" s="253"/>
      <c r="H86" s="253"/>
      <c r="I86" s="253"/>
      <c r="J86" s="253"/>
      <c r="K86" s="253"/>
      <c r="L86" s="253"/>
      <c r="M86" s="253"/>
      <c r="N86" s="253"/>
      <c r="O86" s="269">
        <v>0</v>
      </c>
      <c r="P86" s="269">
        <v>0</v>
      </c>
      <c r="Q86" s="269">
        <v>0</v>
      </c>
      <c r="R86" s="222">
        <f t="shared" si="9"/>
        <v>0</v>
      </c>
      <c r="S86" s="261"/>
      <c r="T86" s="223">
        <f t="shared" si="8"/>
        <v>0</v>
      </c>
      <c r="U86" s="271"/>
    </row>
    <row r="87" spans="1:21" ht="17.25" thickBot="1" x14ac:dyDescent="0.35">
      <c r="B87" s="257"/>
      <c r="C87" s="258"/>
      <c r="D87" s="259"/>
      <c r="E87" s="259"/>
      <c r="F87" s="259"/>
      <c r="G87" s="259"/>
      <c r="H87" s="259"/>
      <c r="I87" s="259"/>
      <c r="J87" s="259"/>
      <c r="K87" s="259"/>
      <c r="L87" s="259"/>
      <c r="M87" s="259"/>
      <c r="N87" s="259"/>
      <c r="O87" s="270">
        <v>0</v>
      </c>
      <c r="P87" s="270">
        <v>0</v>
      </c>
      <c r="Q87" s="270">
        <v>0</v>
      </c>
      <c r="R87" s="222">
        <f t="shared" si="9"/>
        <v>0</v>
      </c>
      <c r="S87" s="262"/>
      <c r="T87" s="223">
        <f t="shared" si="8"/>
        <v>0</v>
      </c>
      <c r="U87" s="272"/>
    </row>
    <row r="88" spans="1:21" ht="17.25" thickBot="1" x14ac:dyDescent="0.35">
      <c r="C88" s="36"/>
      <c r="D88" s="30"/>
      <c r="E88" s="30"/>
      <c r="F88" s="30"/>
      <c r="G88" s="30"/>
      <c r="H88" s="30"/>
      <c r="I88" s="30"/>
      <c r="J88" s="30"/>
      <c r="K88" s="30"/>
      <c r="L88" s="30"/>
      <c r="M88" s="30"/>
      <c r="N88" s="30"/>
      <c r="O88" s="131"/>
      <c r="P88" s="131"/>
      <c r="Q88" s="131"/>
      <c r="R88" s="155"/>
      <c r="S88" s="30"/>
      <c r="T88" s="132"/>
      <c r="U88" s="30"/>
    </row>
    <row r="89" spans="1:21" ht="17.25" thickBot="1" x14ac:dyDescent="0.35">
      <c r="S89" s="221" t="s">
        <v>305</v>
      </c>
      <c r="T89" s="130">
        <f>SUM(T74:T87)</f>
        <v>0</v>
      </c>
    </row>
    <row r="90" spans="1:21" x14ac:dyDescent="0.3">
      <c r="T90" s="51"/>
    </row>
    <row r="91" spans="1:21" x14ac:dyDescent="0.3">
      <c r="T91" s="51"/>
    </row>
    <row r="92" spans="1:21" ht="17.25" thickBot="1" x14ac:dyDescent="0.35">
      <c r="C92" s="154"/>
      <c r="D92" s="154"/>
      <c r="E92" s="154"/>
      <c r="F92" s="154"/>
      <c r="G92" s="154"/>
      <c r="H92" s="154"/>
      <c r="I92" s="154"/>
      <c r="J92" s="154"/>
      <c r="K92" s="154"/>
      <c r="T92" s="51"/>
    </row>
    <row r="93" spans="1:21" ht="18.75" x14ac:dyDescent="0.3">
      <c r="C93" s="97" t="s">
        <v>309</v>
      </c>
      <c r="D93" s="387" t="s">
        <v>308</v>
      </c>
      <c r="E93" s="388"/>
      <c r="F93" s="388"/>
      <c r="G93" s="388"/>
      <c r="H93" s="388"/>
      <c r="I93" s="389"/>
      <c r="J93" s="27"/>
      <c r="K93" s="27"/>
      <c r="L93" s="27"/>
      <c r="M93" s="27"/>
      <c r="N93" s="28"/>
      <c r="O93" s="225"/>
      <c r="P93" s="28"/>
      <c r="Q93" s="28" t="s">
        <v>22</v>
      </c>
      <c r="R93" s="156"/>
      <c r="S93" s="28" t="s">
        <v>23</v>
      </c>
      <c r="T93" s="29" t="s">
        <v>259</v>
      </c>
      <c r="U93" s="276"/>
    </row>
    <row r="94" spans="1:21" ht="91.5" x14ac:dyDescent="0.3">
      <c r="A94" s="43"/>
      <c r="B94" s="43" t="s">
        <v>287</v>
      </c>
      <c r="C94" s="52" t="s">
        <v>235</v>
      </c>
      <c r="D94" s="41" t="s">
        <v>25</v>
      </c>
      <c r="E94" s="41" t="s">
        <v>26</v>
      </c>
      <c r="F94" s="41" t="s">
        <v>42</v>
      </c>
      <c r="G94" s="41" t="s">
        <v>44</v>
      </c>
      <c r="H94" s="41" t="s">
        <v>43</v>
      </c>
      <c r="I94" s="41" t="s">
        <v>27</v>
      </c>
      <c r="J94" s="41" t="s">
        <v>28</v>
      </c>
      <c r="K94" s="41" t="s">
        <v>29</v>
      </c>
      <c r="L94" s="41" t="s">
        <v>30</v>
      </c>
      <c r="M94" s="41" t="s">
        <v>31</v>
      </c>
      <c r="N94" s="41" t="s">
        <v>88</v>
      </c>
      <c r="O94" s="226"/>
      <c r="P94" s="41" t="s">
        <v>402</v>
      </c>
      <c r="Q94" s="41" t="s">
        <v>97</v>
      </c>
      <c r="R94" s="41" t="s">
        <v>310</v>
      </c>
      <c r="S94" s="41" t="s">
        <v>192</v>
      </c>
      <c r="T94" s="53" t="s">
        <v>32</v>
      </c>
      <c r="U94" s="53" t="s">
        <v>260</v>
      </c>
    </row>
    <row r="95" spans="1:21" x14ac:dyDescent="0.3">
      <c r="A95" s="170" t="s">
        <v>307</v>
      </c>
      <c r="B95" s="288" t="s">
        <v>332</v>
      </c>
      <c r="C95" s="275"/>
      <c r="D95" s="163"/>
      <c r="E95" s="163"/>
      <c r="F95" s="163"/>
      <c r="G95" s="163"/>
      <c r="H95" s="163"/>
      <c r="I95" s="163"/>
      <c r="J95" s="163"/>
      <c r="K95" s="163"/>
      <c r="L95" s="163"/>
      <c r="M95" s="163"/>
      <c r="N95" s="163"/>
      <c r="O95" s="227"/>
      <c r="P95" s="164"/>
      <c r="Q95" s="164"/>
      <c r="R95" s="164"/>
      <c r="S95" s="165"/>
      <c r="T95" s="166"/>
      <c r="U95" s="277"/>
    </row>
    <row r="96" spans="1:21" x14ac:dyDescent="0.3">
      <c r="B96" s="288" t="s">
        <v>333</v>
      </c>
      <c r="C96" s="275" t="s">
        <v>318</v>
      </c>
      <c r="D96" s="253"/>
      <c r="E96" s="253"/>
      <c r="F96" s="253"/>
      <c r="G96" s="253"/>
      <c r="H96" s="253"/>
      <c r="I96" s="253"/>
      <c r="J96" s="253"/>
      <c r="K96" s="253"/>
      <c r="L96" s="253"/>
      <c r="M96" s="253"/>
      <c r="N96" s="253"/>
      <c r="O96" s="228"/>
      <c r="P96" s="254">
        <v>0</v>
      </c>
      <c r="Q96" s="254">
        <v>0</v>
      </c>
      <c r="R96" s="127">
        <f>O96+(Q96*1)</f>
        <v>0</v>
      </c>
      <c r="S96" s="261"/>
      <c r="T96" s="128">
        <f t="shared" ref="T96:T112" si="10">R96*S96</f>
        <v>0</v>
      </c>
      <c r="U96" s="278"/>
    </row>
    <row r="97" spans="2:21" x14ac:dyDescent="0.3">
      <c r="B97" s="288" t="s">
        <v>334</v>
      </c>
      <c r="C97" s="275" t="s">
        <v>319</v>
      </c>
      <c r="D97" s="253"/>
      <c r="E97" s="253"/>
      <c r="F97" s="253"/>
      <c r="G97" s="253"/>
      <c r="H97" s="253"/>
      <c r="I97" s="253"/>
      <c r="J97" s="253"/>
      <c r="K97" s="253"/>
      <c r="L97" s="253"/>
      <c r="M97" s="253"/>
      <c r="N97" s="253"/>
      <c r="O97" s="228"/>
      <c r="P97" s="254">
        <v>0</v>
      </c>
      <c r="Q97" s="254">
        <v>0</v>
      </c>
      <c r="R97" s="127">
        <f t="shared" ref="R97:R104" si="11">O97+(Q97*1)</f>
        <v>0</v>
      </c>
      <c r="S97" s="261"/>
      <c r="T97" s="128">
        <f t="shared" ref="T97:T104" si="12">R97*S97</f>
        <v>0</v>
      </c>
      <c r="U97" s="278"/>
    </row>
    <row r="98" spans="2:21" x14ac:dyDescent="0.3">
      <c r="B98" s="288" t="s">
        <v>335</v>
      </c>
      <c r="C98" s="275" t="s">
        <v>320</v>
      </c>
      <c r="D98" s="253"/>
      <c r="E98" s="253"/>
      <c r="F98" s="253"/>
      <c r="G98" s="253"/>
      <c r="H98" s="253"/>
      <c r="I98" s="253"/>
      <c r="J98" s="253"/>
      <c r="K98" s="253"/>
      <c r="L98" s="253"/>
      <c r="M98" s="253"/>
      <c r="N98" s="253"/>
      <c r="O98" s="228"/>
      <c r="P98" s="254">
        <v>0</v>
      </c>
      <c r="Q98" s="254">
        <v>0</v>
      </c>
      <c r="R98" s="127">
        <f t="shared" si="11"/>
        <v>0</v>
      </c>
      <c r="S98" s="261"/>
      <c r="T98" s="128">
        <f t="shared" si="12"/>
        <v>0</v>
      </c>
      <c r="U98" s="278"/>
    </row>
    <row r="99" spans="2:21" x14ac:dyDescent="0.3">
      <c r="B99" s="288" t="s">
        <v>336</v>
      </c>
      <c r="C99" s="275" t="s">
        <v>321</v>
      </c>
      <c r="D99" s="253"/>
      <c r="E99" s="253"/>
      <c r="F99" s="253"/>
      <c r="G99" s="253"/>
      <c r="H99" s="253"/>
      <c r="I99" s="253"/>
      <c r="J99" s="253"/>
      <c r="K99" s="253"/>
      <c r="L99" s="253"/>
      <c r="M99" s="253"/>
      <c r="N99" s="253"/>
      <c r="O99" s="228"/>
      <c r="P99" s="254">
        <v>0</v>
      </c>
      <c r="Q99" s="254">
        <v>0</v>
      </c>
      <c r="R99" s="127">
        <f t="shared" si="11"/>
        <v>0</v>
      </c>
      <c r="S99" s="261"/>
      <c r="T99" s="128">
        <f t="shared" si="12"/>
        <v>0</v>
      </c>
      <c r="U99" s="278"/>
    </row>
    <row r="100" spans="2:21" x14ac:dyDescent="0.3">
      <c r="B100" s="288" t="s">
        <v>337</v>
      </c>
      <c r="C100" s="275" t="s">
        <v>322</v>
      </c>
      <c r="D100" s="253"/>
      <c r="E100" s="253"/>
      <c r="F100" s="253"/>
      <c r="G100" s="253"/>
      <c r="H100" s="253"/>
      <c r="I100" s="253"/>
      <c r="J100" s="253"/>
      <c r="K100" s="253"/>
      <c r="L100" s="253"/>
      <c r="M100" s="253"/>
      <c r="N100" s="253"/>
      <c r="O100" s="228"/>
      <c r="P100" s="254">
        <v>0</v>
      </c>
      <c r="Q100" s="254">
        <v>0</v>
      </c>
      <c r="R100" s="127">
        <f t="shared" si="11"/>
        <v>0</v>
      </c>
      <c r="S100" s="261"/>
      <c r="T100" s="128">
        <f t="shared" si="12"/>
        <v>0</v>
      </c>
      <c r="U100" s="278"/>
    </row>
    <row r="101" spans="2:21" x14ac:dyDescent="0.3">
      <c r="B101" s="288" t="s">
        <v>338</v>
      </c>
      <c r="C101" s="275" t="s">
        <v>323</v>
      </c>
      <c r="D101" s="253"/>
      <c r="E101" s="253"/>
      <c r="F101" s="253"/>
      <c r="G101" s="253"/>
      <c r="H101" s="253"/>
      <c r="I101" s="253"/>
      <c r="J101" s="253"/>
      <c r="K101" s="253"/>
      <c r="L101" s="253"/>
      <c r="M101" s="253"/>
      <c r="N101" s="253"/>
      <c r="O101" s="228"/>
      <c r="P101" s="254">
        <v>0</v>
      </c>
      <c r="Q101" s="254">
        <v>0</v>
      </c>
      <c r="R101" s="127">
        <f t="shared" si="11"/>
        <v>0</v>
      </c>
      <c r="S101" s="261"/>
      <c r="T101" s="128">
        <f t="shared" si="12"/>
        <v>0</v>
      </c>
      <c r="U101" s="278"/>
    </row>
    <row r="102" spans="2:21" x14ac:dyDescent="0.3">
      <c r="B102" s="288" t="s">
        <v>339</v>
      </c>
      <c r="C102" s="275" t="s">
        <v>324</v>
      </c>
      <c r="D102" s="253"/>
      <c r="E102" s="253"/>
      <c r="F102" s="253"/>
      <c r="G102" s="253"/>
      <c r="H102" s="253"/>
      <c r="I102" s="253"/>
      <c r="J102" s="253"/>
      <c r="K102" s="253"/>
      <c r="L102" s="253"/>
      <c r="M102" s="253"/>
      <c r="N102" s="253"/>
      <c r="O102" s="228"/>
      <c r="P102" s="254">
        <v>0</v>
      </c>
      <c r="Q102" s="254">
        <v>0</v>
      </c>
      <c r="R102" s="127">
        <f t="shared" si="11"/>
        <v>0</v>
      </c>
      <c r="S102" s="261"/>
      <c r="T102" s="128">
        <f t="shared" si="12"/>
        <v>0</v>
      </c>
      <c r="U102" s="278"/>
    </row>
    <row r="103" spans="2:21" x14ac:dyDescent="0.3">
      <c r="B103" s="288" t="s">
        <v>331</v>
      </c>
      <c r="C103" s="275" t="s">
        <v>325</v>
      </c>
      <c r="D103" s="253"/>
      <c r="E103" s="253"/>
      <c r="F103" s="253"/>
      <c r="G103" s="253"/>
      <c r="H103" s="253"/>
      <c r="I103" s="253"/>
      <c r="J103" s="253"/>
      <c r="K103" s="253"/>
      <c r="L103" s="253"/>
      <c r="M103" s="253"/>
      <c r="N103" s="253"/>
      <c r="O103" s="228"/>
      <c r="P103" s="254">
        <v>0</v>
      </c>
      <c r="Q103" s="254">
        <v>0</v>
      </c>
      <c r="R103" s="127">
        <f t="shared" si="11"/>
        <v>0</v>
      </c>
      <c r="S103" s="261"/>
      <c r="T103" s="128">
        <f t="shared" si="12"/>
        <v>0</v>
      </c>
      <c r="U103" s="278"/>
    </row>
    <row r="104" spans="2:21" x14ac:dyDescent="0.3">
      <c r="B104" s="288" t="s">
        <v>327</v>
      </c>
      <c r="C104" s="275" t="s">
        <v>326</v>
      </c>
      <c r="D104" s="253"/>
      <c r="E104" s="253"/>
      <c r="F104" s="253"/>
      <c r="G104" s="253"/>
      <c r="H104" s="253"/>
      <c r="I104" s="253"/>
      <c r="J104" s="253"/>
      <c r="K104" s="253"/>
      <c r="L104" s="253"/>
      <c r="M104" s="253"/>
      <c r="N104" s="253"/>
      <c r="O104" s="228"/>
      <c r="P104" s="254">
        <v>0</v>
      </c>
      <c r="Q104" s="254">
        <v>0</v>
      </c>
      <c r="R104" s="127">
        <f t="shared" si="11"/>
        <v>0</v>
      </c>
      <c r="S104" s="261"/>
      <c r="T104" s="128">
        <f t="shared" si="12"/>
        <v>0</v>
      </c>
      <c r="U104" s="278"/>
    </row>
    <row r="105" spans="2:21" ht="66" x14ac:dyDescent="0.3">
      <c r="B105" s="288" t="s">
        <v>328</v>
      </c>
      <c r="C105" s="177" t="s">
        <v>267</v>
      </c>
      <c r="D105" s="253"/>
      <c r="E105" s="253"/>
      <c r="F105" s="253"/>
      <c r="G105" s="253"/>
      <c r="H105" s="253"/>
      <c r="I105" s="253"/>
      <c r="J105" s="253"/>
      <c r="K105" s="253"/>
      <c r="L105" s="253"/>
      <c r="M105" s="253"/>
      <c r="N105" s="253"/>
      <c r="O105" s="228"/>
      <c r="P105" s="254">
        <v>0</v>
      </c>
      <c r="Q105" s="254">
        <v>0</v>
      </c>
      <c r="R105" s="127">
        <f t="shared" ref="R105:R112" si="13">O105+(Q105*1)</f>
        <v>0</v>
      </c>
      <c r="S105" s="261"/>
      <c r="T105" s="128">
        <f t="shared" si="10"/>
        <v>0</v>
      </c>
      <c r="U105" s="278"/>
    </row>
    <row r="106" spans="2:21" ht="39.75" x14ac:dyDescent="0.3">
      <c r="B106" s="288" t="s">
        <v>329</v>
      </c>
      <c r="C106" s="279" t="s">
        <v>268</v>
      </c>
      <c r="D106" s="253"/>
      <c r="E106" s="253"/>
      <c r="F106" s="253"/>
      <c r="G106" s="253"/>
      <c r="H106" s="253"/>
      <c r="I106" s="253"/>
      <c r="J106" s="253"/>
      <c r="K106" s="253"/>
      <c r="L106" s="253"/>
      <c r="M106" s="253"/>
      <c r="N106" s="253"/>
      <c r="O106" s="228"/>
      <c r="P106" s="254">
        <v>0</v>
      </c>
      <c r="Q106" s="254">
        <v>0</v>
      </c>
      <c r="R106" s="127">
        <f t="shared" si="13"/>
        <v>0</v>
      </c>
      <c r="S106" s="261"/>
      <c r="T106" s="128">
        <f t="shared" si="10"/>
        <v>0</v>
      </c>
      <c r="U106" s="278"/>
    </row>
    <row r="107" spans="2:21" x14ac:dyDescent="0.3">
      <c r="B107" s="288" t="s">
        <v>330</v>
      </c>
      <c r="C107" s="275"/>
      <c r="D107" s="253"/>
      <c r="E107" s="253"/>
      <c r="F107" s="253"/>
      <c r="G107" s="253"/>
      <c r="H107" s="253"/>
      <c r="I107" s="253"/>
      <c r="J107" s="253"/>
      <c r="K107" s="253"/>
      <c r="L107" s="253"/>
      <c r="M107" s="253"/>
      <c r="N107" s="253"/>
      <c r="O107" s="228"/>
      <c r="P107" s="254">
        <v>0</v>
      </c>
      <c r="Q107" s="254">
        <v>0</v>
      </c>
      <c r="R107" s="127">
        <f t="shared" ref="R107:R109" si="14">O107+(Q107*1)</f>
        <v>0</v>
      </c>
      <c r="S107" s="261"/>
      <c r="T107" s="128">
        <f t="shared" ref="T107:T109" si="15">R107*S107</f>
        <v>0</v>
      </c>
      <c r="U107" s="278"/>
    </row>
    <row r="108" spans="2:21" x14ac:dyDescent="0.3">
      <c r="B108" s="288" t="s">
        <v>340</v>
      </c>
      <c r="C108" s="275"/>
      <c r="D108" s="253"/>
      <c r="E108" s="253"/>
      <c r="F108" s="253"/>
      <c r="G108" s="253"/>
      <c r="H108" s="253"/>
      <c r="I108" s="253"/>
      <c r="J108" s="253"/>
      <c r="K108" s="253"/>
      <c r="L108" s="253"/>
      <c r="M108" s="253"/>
      <c r="N108" s="253"/>
      <c r="O108" s="228"/>
      <c r="P108" s="254">
        <v>0</v>
      </c>
      <c r="Q108" s="254">
        <v>0</v>
      </c>
      <c r="R108" s="127">
        <f t="shared" si="14"/>
        <v>0</v>
      </c>
      <c r="S108" s="261"/>
      <c r="T108" s="128">
        <f t="shared" si="15"/>
        <v>0</v>
      </c>
      <c r="U108" s="278"/>
    </row>
    <row r="109" spans="2:21" x14ac:dyDescent="0.3">
      <c r="B109" s="288" t="s">
        <v>341</v>
      </c>
      <c r="C109" s="275"/>
      <c r="D109" s="253"/>
      <c r="E109" s="253"/>
      <c r="F109" s="253"/>
      <c r="G109" s="253"/>
      <c r="H109" s="253"/>
      <c r="I109" s="253"/>
      <c r="J109" s="253"/>
      <c r="K109" s="253"/>
      <c r="L109" s="253"/>
      <c r="M109" s="253"/>
      <c r="N109" s="253"/>
      <c r="O109" s="228"/>
      <c r="P109" s="254">
        <v>0</v>
      </c>
      <c r="Q109" s="254">
        <v>0</v>
      </c>
      <c r="R109" s="127">
        <f t="shared" si="14"/>
        <v>0</v>
      </c>
      <c r="S109" s="261"/>
      <c r="T109" s="128">
        <f t="shared" si="15"/>
        <v>0</v>
      </c>
      <c r="U109" s="278"/>
    </row>
    <row r="110" spans="2:21" x14ac:dyDescent="0.3">
      <c r="B110" s="288" t="s">
        <v>342</v>
      </c>
      <c r="C110" s="275"/>
      <c r="D110" s="253"/>
      <c r="E110" s="253"/>
      <c r="F110" s="253"/>
      <c r="G110" s="253"/>
      <c r="H110" s="253"/>
      <c r="I110" s="253"/>
      <c r="J110" s="253"/>
      <c r="K110" s="253"/>
      <c r="L110" s="253"/>
      <c r="M110" s="253"/>
      <c r="N110" s="253"/>
      <c r="O110" s="228"/>
      <c r="P110" s="254">
        <v>0</v>
      </c>
      <c r="Q110" s="254">
        <v>0</v>
      </c>
      <c r="R110" s="127">
        <f t="shared" si="13"/>
        <v>0</v>
      </c>
      <c r="S110" s="261"/>
      <c r="T110" s="128">
        <f t="shared" si="10"/>
        <v>0</v>
      </c>
      <c r="U110" s="278"/>
    </row>
    <row r="111" spans="2:21" x14ac:dyDescent="0.3">
      <c r="B111" s="288" t="s">
        <v>356</v>
      </c>
      <c r="C111" s="252"/>
      <c r="D111" s="253"/>
      <c r="E111" s="253"/>
      <c r="F111" s="253"/>
      <c r="G111" s="253"/>
      <c r="H111" s="253"/>
      <c r="I111" s="253"/>
      <c r="J111" s="253"/>
      <c r="K111" s="253"/>
      <c r="L111" s="253"/>
      <c r="M111" s="253"/>
      <c r="N111" s="253"/>
      <c r="O111" s="228"/>
      <c r="P111" s="254">
        <v>0</v>
      </c>
      <c r="Q111" s="254">
        <v>0</v>
      </c>
      <c r="R111" s="127">
        <f t="shared" si="13"/>
        <v>0</v>
      </c>
      <c r="S111" s="261"/>
      <c r="T111" s="128">
        <f t="shared" si="10"/>
        <v>0</v>
      </c>
      <c r="U111" s="278"/>
    </row>
    <row r="112" spans="2:21" x14ac:dyDescent="0.3">
      <c r="B112" s="288" t="s">
        <v>384</v>
      </c>
      <c r="C112" s="287" t="s">
        <v>291</v>
      </c>
      <c r="D112" s="253"/>
      <c r="E112" s="253"/>
      <c r="F112" s="253"/>
      <c r="G112" s="253"/>
      <c r="H112" s="253"/>
      <c r="I112" s="253"/>
      <c r="J112" s="253"/>
      <c r="K112" s="253"/>
      <c r="L112" s="253"/>
      <c r="M112" s="253"/>
      <c r="N112" s="253"/>
      <c r="O112" s="228"/>
      <c r="P112" s="254">
        <v>0</v>
      </c>
      <c r="Q112" s="254">
        <v>0</v>
      </c>
      <c r="R112" s="127">
        <f t="shared" si="13"/>
        <v>0</v>
      </c>
      <c r="S112" s="261"/>
      <c r="T112" s="128">
        <f t="shared" si="10"/>
        <v>0</v>
      </c>
      <c r="U112" s="278"/>
    </row>
    <row r="113" spans="3:21" ht="17.25" thickBot="1" x14ac:dyDescent="0.35">
      <c r="C113" s="280"/>
      <c r="D113" s="281"/>
      <c r="E113" s="281"/>
      <c r="F113" s="281"/>
      <c r="G113" s="281"/>
      <c r="H113" s="281"/>
      <c r="I113" s="281"/>
      <c r="J113" s="281"/>
      <c r="K113" s="281"/>
      <c r="L113" s="281"/>
      <c r="M113" s="281"/>
      <c r="N113" s="281"/>
      <c r="O113" s="282"/>
      <c r="P113" s="283"/>
      <c r="Q113" s="283"/>
      <c r="R113" s="283"/>
      <c r="S113" s="284"/>
      <c r="T113" s="285"/>
      <c r="U113" s="286"/>
    </row>
    <row r="114" spans="3:21" x14ac:dyDescent="0.3">
      <c r="T114" s="154"/>
    </row>
    <row r="115" spans="3:21" x14ac:dyDescent="0.3">
      <c r="T115" s="154"/>
    </row>
    <row r="116" spans="3:21" x14ac:dyDescent="0.3">
      <c r="T116" s="154"/>
    </row>
    <row r="117" spans="3:21" x14ac:dyDescent="0.3">
      <c r="T117" s="154"/>
    </row>
    <row r="118" spans="3:21" x14ac:dyDescent="0.3">
      <c r="T118" s="154"/>
    </row>
    <row r="119" spans="3:21" x14ac:dyDescent="0.3">
      <c r="T119" s="154"/>
    </row>
    <row r="120" spans="3:21" x14ac:dyDescent="0.3">
      <c r="T120" s="154"/>
    </row>
    <row r="135" spans="1:18" x14ac:dyDescent="0.3">
      <c r="A135" s="25"/>
      <c r="B135" s="25"/>
      <c r="R135" s="25"/>
    </row>
    <row r="136" spans="1:18" x14ac:dyDescent="0.3">
      <c r="A136" s="25"/>
      <c r="B136" s="25"/>
      <c r="R136" s="25"/>
    </row>
    <row r="137" spans="1:18" x14ac:dyDescent="0.3">
      <c r="A137" s="25"/>
      <c r="B137" s="25"/>
      <c r="R137" s="25"/>
    </row>
    <row r="138" spans="1:18" x14ac:dyDescent="0.3">
      <c r="A138" s="25"/>
      <c r="B138" s="25"/>
      <c r="R138" s="25"/>
    </row>
    <row r="139" spans="1:18" x14ac:dyDescent="0.3">
      <c r="A139" s="25"/>
      <c r="B139" s="25"/>
      <c r="R139" s="25"/>
    </row>
    <row r="140" spans="1:18" x14ac:dyDescent="0.3">
      <c r="A140" s="25"/>
      <c r="B140" s="25"/>
      <c r="R140" s="25"/>
    </row>
    <row r="141" spans="1:18" x14ac:dyDescent="0.3">
      <c r="A141" s="25"/>
      <c r="B141" s="25"/>
      <c r="R141" s="25"/>
    </row>
    <row r="142" spans="1:18" x14ac:dyDescent="0.3">
      <c r="A142" s="25"/>
      <c r="B142" s="25"/>
      <c r="R142" s="25"/>
    </row>
    <row r="143" spans="1:18" x14ac:dyDescent="0.3">
      <c r="A143" s="25"/>
      <c r="B143" s="25"/>
      <c r="R143" s="25"/>
    </row>
    <row r="144" spans="1:18" x14ac:dyDescent="0.3">
      <c r="A144" s="25"/>
      <c r="B144" s="25"/>
      <c r="R144" s="25"/>
    </row>
    <row r="145" spans="1:18" x14ac:dyDescent="0.3">
      <c r="A145" s="25"/>
      <c r="B145" s="25"/>
      <c r="R145" s="25"/>
    </row>
  </sheetData>
  <mergeCells count="12">
    <mergeCell ref="D72:J72"/>
    <mergeCell ref="D7:I7"/>
    <mergeCell ref="D93:I93"/>
    <mergeCell ref="G1:L1"/>
    <mergeCell ref="G2:H2"/>
    <mergeCell ref="A6:L6"/>
    <mergeCell ref="J39:J67"/>
    <mergeCell ref="H39:H67"/>
    <mergeCell ref="G39:G67"/>
    <mergeCell ref="C27:Q27"/>
    <mergeCell ref="C33:Q33"/>
    <mergeCell ref="D37:J37"/>
  </mergeCells>
  <pageMargins left="0.7" right="0.7" top="1" bottom="0.75" header="0.3" footer="0.3"/>
  <pageSetup paperSize="5" scale="60" orientation="landscape" r:id="rId1"/>
  <headerFooter>
    <oddHeader>&amp;CTask Order 1
Document Imaging Workflow System 2 (DIWS 2)
TORFP # V-HQ-16025-IT</oddHeader>
    <oddFooter>&amp;L&amp;A
Printed &amp;D &amp;T&amp;RPage &amp;P of &amp;N</oddFooter>
  </headerFooter>
  <rowBreaks count="2" manualBreakCount="2">
    <brk id="69" max="16383" man="1"/>
    <brk id="9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B1" zoomScale="128" workbookViewId="0">
      <selection activeCell="K1" sqref="K1:K1048576"/>
    </sheetView>
  </sheetViews>
  <sheetFormatPr defaultRowHeight="15" x14ac:dyDescent="0.25"/>
  <cols>
    <col min="1" max="1" width="40.7109375" customWidth="1"/>
    <col min="2" max="2" width="12.5703125" bestFit="1" customWidth="1"/>
    <col min="3" max="10" width="9.7109375" customWidth="1"/>
    <col min="11" max="11" width="11.140625" customWidth="1"/>
    <col min="12" max="12" width="9.7109375" customWidth="1"/>
  </cols>
  <sheetData>
    <row r="1" spans="1:13" ht="15.75" thickBot="1" x14ac:dyDescent="0.3">
      <c r="A1" s="46" t="s">
        <v>61</v>
      </c>
      <c r="C1" t="s">
        <v>64</v>
      </c>
      <c r="D1" s="371" t="str">
        <f>Totals!C1</f>
        <v>Offeror's Name</v>
      </c>
      <c r="E1" s="372"/>
      <c r="F1" s="372"/>
      <c r="G1" s="372"/>
      <c r="H1" s="372"/>
      <c r="I1" s="373"/>
    </row>
    <row r="2" spans="1:13" ht="15.75" thickBot="1" x14ac:dyDescent="0.3">
      <c r="A2" s="42" t="s">
        <v>63</v>
      </c>
      <c r="C2" t="s">
        <v>66</v>
      </c>
      <c r="D2" s="371">
        <f>Totals!C2</f>
        <v>36526</v>
      </c>
      <c r="E2" s="373"/>
      <c r="F2" s="47"/>
      <c r="G2" s="47"/>
      <c r="H2" s="47"/>
      <c r="I2" s="47"/>
    </row>
    <row r="3" spans="1:13" x14ac:dyDescent="0.25">
      <c r="A3" s="42" t="s">
        <v>62</v>
      </c>
    </row>
    <row r="4" spans="1:13" ht="20.45" customHeight="1" x14ac:dyDescent="0.3">
      <c r="A4" s="48" t="s">
        <v>72</v>
      </c>
    </row>
    <row r="5" spans="1:13" ht="24.6" customHeight="1" x14ac:dyDescent="0.25">
      <c r="A5" t="s">
        <v>80</v>
      </c>
    </row>
    <row r="6" spans="1:13" x14ac:dyDescent="0.25">
      <c r="A6" t="s">
        <v>53</v>
      </c>
    </row>
    <row r="8" spans="1:13" s="42" customFormat="1" ht="22.5" x14ac:dyDescent="0.25">
      <c r="A8" s="41" t="s">
        <v>52</v>
      </c>
      <c r="B8" s="41" t="s">
        <v>21</v>
      </c>
      <c r="C8" s="41" t="s">
        <v>13</v>
      </c>
      <c r="D8" s="41" t="s">
        <v>14</v>
      </c>
      <c r="E8" s="41" t="s">
        <v>20</v>
      </c>
      <c r="F8" s="41" t="s">
        <v>15</v>
      </c>
      <c r="G8" s="41" t="s">
        <v>16</v>
      </c>
      <c r="H8" s="41" t="s">
        <v>17</v>
      </c>
      <c r="I8" s="41" t="s">
        <v>18</v>
      </c>
      <c r="J8" s="41" t="s">
        <v>19</v>
      </c>
      <c r="K8" s="41" t="s">
        <v>87</v>
      </c>
      <c r="L8" s="41" t="s">
        <v>37</v>
      </c>
    </row>
    <row r="9" spans="1:13" s="23" customFormat="1" x14ac:dyDescent="0.25">
      <c r="C9" s="23">
        <v>0.05</v>
      </c>
      <c r="D9" s="23">
        <v>0.05</v>
      </c>
      <c r="E9" s="23">
        <v>0.05</v>
      </c>
      <c r="F9" s="23">
        <v>0.05</v>
      </c>
      <c r="G9" s="23">
        <v>0.1</v>
      </c>
      <c r="H9" s="23">
        <v>0.1</v>
      </c>
      <c r="I9" s="23">
        <v>0.05</v>
      </c>
      <c r="J9" s="23">
        <v>0.1</v>
      </c>
      <c r="K9" s="23">
        <v>0.3</v>
      </c>
      <c r="L9" s="23">
        <v>0.15</v>
      </c>
      <c r="M9" s="23">
        <f>SUM(C9:L9)</f>
        <v>1</v>
      </c>
    </row>
    <row r="10" spans="1:13" ht="15.75" thickBot="1" x14ac:dyDescent="0.3"/>
    <row r="11" spans="1:13" s="24" customFormat="1" ht="57" customHeight="1" thickBot="1" x14ac:dyDescent="0.3">
      <c r="A11" s="50" t="str">
        <f>Old_Deliverables!B50</f>
        <v>Driver License &amp; Enforcement Business Solution including initial Web and Kiosk Transaction</v>
      </c>
      <c r="B11" s="49">
        <f>Old_Deliverables!C50</f>
        <v>10000000</v>
      </c>
      <c r="C11" s="31">
        <f>$B$11*C9</f>
        <v>500000</v>
      </c>
      <c r="D11" s="31">
        <f t="shared" ref="D11:L11" si="0">$B$11*D9</f>
        <v>500000</v>
      </c>
      <c r="E11" s="31">
        <f t="shared" si="0"/>
        <v>500000</v>
      </c>
      <c r="F11" s="31">
        <f t="shared" si="0"/>
        <v>500000</v>
      </c>
      <c r="G11" s="31">
        <f t="shared" si="0"/>
        <v>1000000</v>
      </c>
      <c r="H11" s="31">
        <f t="shared" si="0"/>
        <v>1000000</v>
      </c>
      <c r="I11" s="31">
        <f t="shared" si="0"/>
        <v>500000</v>
      </c>
      <c r="J11" s="31">
        <f t="shared" si="0"/>
        <v>1000000</v>
      </c>
      <c r="K11" s="31">
        <f t="shared" si="0"/>
        <v>3000000</v>
      </c>
      <c r="L11" s="31">
        <f t="shared" si="0"/>
        <v>1500000</v>
      </c>
    </row>
    <row r="12" spans="1:13" ht="36.6" customHeight="1" thickBot="1" x14ac:dyDescent="0.3">
      <c r="A12" s="50" t="str">
        <f>Old_Deliverables!B52</f>
        <v>Vehicle Services Business Solution including initial Web and Kiosk Transaction</v>
      </c>
      <c r="B12" s="49">
        <f>Old_Deliverables!C52</f>
        <v>1000000</v>
      </c>
      <c r="C12" s="31">
        <f>$B$12*C9</f>
        <v>50000</v>
      </c>
      <c r="D12" s="31">
        <f t="shared" ref="D12:L12" si="1">$B$12*D9</f>
        <v>50000</v>
      </c>
      <c r="E12" s="31">
        <f t="shared" si="1"/>
        <v>50000</v>
      </c>
      <c r="F12" s="31">
        <f t="shared" si="1"/>
        <v>50000</v>
      </c>
      <c r="G12" s="31">
        <f t="shared" si="1"/>
        <v>100000</v>
      </c>
      <c r="H12" s="31">
        <f t="shared" si="1"/>
        <v>100000</v>
      </c>
      <c r="I12" s="31">
        <f t="shared" si="1"/>
        <v>50000</v>
      </c>
      <c r="J12" s="31">
        <f t="shared" si="1"/>
        <v>100000</v>
      </c>
      <c r="K12" s="31">
        <f t="shared" si="1"/>
        <v>300000</v>
      </c>
      <c r="L12" s="31">
        <f t="shared" si="1"/>
        <v>150000</v>
      </c>
    </row>
    <row r="13" spans="1:13" ht="36.6" customHeight="1" thickBot="1" x14ac:dyDescent="0.3">
      <c r="A13" s="50" t="str">
        <f>Old_Deliverables!B54</f>
        <v>Business License Business Solution including initial Web and Kiosk Transaction</v>
      </c>
      <c r="B13" s="49">
        <f>Old_Deliverables!C54</f>
        <v>100000</v>
      </c>
      <c r="C13" s="31">
        <f>$B$13*C9</f>
        <v>5000</v>
      </c>
      <c r="D13" s="31">
        <f t="shared" ref="D13:L13" si="2">$B$13*D9</f>
        <v>5000</v>
      </c>
      <c r="E13" s="31">
        <f t="shared" si="2"/>
        <v>5000</v>
      </c>
      <c r="F13" s="31">
        <f t="shared" si="2"/>
        <v>5000</v>
      </c>
      <c r="G13" s="31">
        <f t="shared" si="2"/>
        <v>10000</v>
      </c>
      <c r="H13" s="31">
        <f t="shared" si="2"/>
        <v>10000</v>
      </c>
      <c r="I13" s="31">
        <f t="shared" si="2"/>
        <v>5000</v>
      </c>
      <c r="J13" s="31">
        <f t="shared" si="2"/>
        <v>10000</v>
      </c>
      <c r="K13" s="31">
        <f t="shared" si="2"/>
        <v>30000</v>
      </c>
      <c r="L13" s="31">
        <f t="shared" si="2"/>
        <v>15000</v>
      </c>
    </row>
    <row r="14" spans="1:13" ht="45" customHeight="1" thickBot="1" x14ac:dyDescent="0.3">
      <c r="A14" s="50" t="str">
        <f>Old_Deliverables!B56</f>
        <v>Driver Licensing and Driver Enforcement Web Phase 2 Transactions</v>
      </c>
      <c r="B14" s="49">
        <f>Old_Deliverables!C56</f>
        <v>10000</v>
      </c>
      <c r="C14" s="31">
        <f>$B$14*C9</f>
        <v>500</v>
      </c>
      <c r="D14" s="31">
        <f t="shared" ref="D14:L14" si="3">$B$14*D9</f>
        <v>500</v>
      </c>
      <c r="E14" s="31">
        <f t="shared" si="3"/>
        <v>500</v>
      </c>
      <c r="F14" s="31">
        <f t="shared" si="3"/>
        <v>500</v>
      </c>
      <c r="G14" s="31">
        <f t="shared" si="3"/>
        <v>1000</v>
      </c>
      <c r="H14" s="31">
        <f t="shared" si="3"/>
        <v>1000</v>
      </c>
      <c r="I14" s="31">
        <f t="shared" si="3"/>
        <v>500</v>
      </c>
      <c r="J14" s="31">
        <f t="shared" si="3"/>
        <v>1000</v>
      </c>
      <c r="K14" s="31">
        <f t="shared" si="3"/>
        <v>3000</v>
      </c>
      <c r="L14" s="31">
        <f t="shared" si="3"/>
        <v>1500</v>
      </c>
    </row>
    <row r="15" spans="1:13" ht="45" customHeight="1" thickBot="1" x14ac:dyDescent="0.3">
      <c r="A15" s="50" t="str">
        <f>Old_Deliverables!B58</f>
        <v>Vehicles Web Phase 2 Transactions</v>
      </c>
      <c r="B15" s="49">
        <f>Old_Deliverables!C58</f>
        <v>1000</v>
      </c>
      <c r="C15" s="31">
        <f>$B$15*C9</f>
        <v>50</v>
      </c>
      <c r="D15" s="31">
        <f t="shared" ref="D15:L15" si="4">$B$15*D9</f>
        <v>50</v>
      </c>
      <c r="E15" s="31">
        <f t="shared" si="4"/>
        <v>50</v>
      </c>
      <c r="F15" s="31">
        <f t="shared" si="4"/>
        <v>50</v>
      </c>
      <c r="G15" s="31">
        <f t="shared" si="4"/>
        <v>100</v>
      </c>
      <c r="H15" s="31">
        <f t="shared" si="4"/>
        <v>100</v>
      </c>
      <c r="I15" s="31">
        <f t="shared" si="4"/>
        <v>50</v>
      </c>
      <c r="J15" s="31">
        <f t="shared" si="4"/>
        <v>100</v>
      </c>
      <c r="K15" s="31">
        <f t="shared" si="4"/>
        <v>300</v>
      </c>
      <c r="L15" s="31">
        <f t="shared" si="4"/>
        <v>150</v>
      </c>
    </row>
    <row r="16" spans="1:13" ht="45" customHeight="1" thickBot="1" x14ac:dyDescent="0.3">
      <c r="A16" s="50" t="str">
        <f>Old_Deliverables!B60</f>
        <v>Business License Web Phase 2 Transactions</v>
      </c>
      <c r="B16" s="49">
        <f>Old_Deliverables!C60</f>
        <v>100</v>
      </c>
      <c r="C16" s="31">
        <f>$B$16*C9</f>
        <v>5</v>
      </c>
      <c r="D16" s="31">
        <f t="shared" ref="D16:L16" si="5">$B$16*D9</f>
        <v>5</v>
      </c>
      <c r="E16" s="31">
        <f t="shared" si="5"/>
        <v>5</v>
      </c>
      <c r="F16" s="31">
        <f t="shared" si="5"/>
        <v>5</v>
      </c>
      <c r="G16" s="31">
        <f t="shared" si="5"/>
        <v>10</v>
      </c>
      <c r="H16" s="31">
        <f t="shared" si="5"/>
        <v>10</v>
      </c>
      <c r="I16" s="31">
        <f t="shared" si="5"/>
        <v>5</v>
      </c>
      <c r="J16" s="31">
        <f t="shared" si="5"/>
        <v>10</v>
      </c>
      <c r="K16" s="31">
        <f t="shared" si="5"/>
        <v>30</v>
      </c>
      <c r="L16" s="31">
        <f t="shared" si="5"/>
        <v>15</v>
      </c>
    </row>
    <row r="17" spans="1:12" ht="45" customHeight="1" thickBot="1" x14ac:dyDescent="0.3">
      <c r="A17" s="50" t="str">
        <f>Old_Deliverables!B62</f>
        <v>Common and Finance Web Phase 2 Transactions</v>
      </c>
      <c r="B17" s="49">
        <f>Old_Deliverables!C62</f>
        <v>10</v>
      </c>
      <c r="C17" s="31">
        <f>$B$17*C9</f>
        <v>0.5</v>
      </c>
      <c r="D17" s="31">
        <f t="shared" ref="D17:L17" si="6">$B$17*D9</f>
        <v>0.5</v>
      </c>
      <c r="E17" s="31">
        <f t="shared" si="6"/>
        <v>0.5</v>
      </c>
      <c r="F17" s="31">
        <f t="shared" si="6"/>
        <v>0.5</v>
      </c>
      <c r="G17" s="31">
        <f t="shared" si="6"/>
        <v>1</v>
      </c>
      <c r="H17" s="31">
        <f t="shared" si="6"/>
        <v>1</v>
      </c>
      <c r="I17" s="31">
        <f t="shared" si="6"/>
        <v>0.5</v>
      </c>
      <c r="J17" s="31">
        <f t="shared" si="6"/>
        <v>1</v>
      </c>
      <c r="K17" s="31">
        <f t="shared" si="6"/>
        <v>3</v>
      </c>
      <c r="L17" s="31">
        <f t="shared" si="6"/>
        <v>1.5</v>
      </c>
    </row>
  </sheetData>
  <mergeCells count="2">
    <mergeCell ref="D1:I1"/>
    <mergeCell ref="D2:E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8F03446-3FAE-494D-B2D2-19BD3D2A2074}"/>
</file>

<file path=customXml/itemProps2.xml><?xml version="1.0" encoding="utf-8"?>
<ds:datastoreItem xmlns:ds="http://schemas.openxmlformats.org/officeDocument/2006/customXml" ds:itemID="{F8DE7DF8-801D-4AC4-B70A-82968C88E2BF}"/>
</file>

<file path=customXml/itemProps3.xml><?xml version="1.0" encoding="utf-8"?>
<ds:datastoreItem xmlns:ds="http://schemas.openxmlformats.org/officeDocument/2006/customXml" ds:itemID="{5060E99B-EF92-4D7D-89A4-DC6779FF0006}"/>
</file>

<file path=customXml/itemProps4.xml><?xml version="1.0" encoding="utf-8"?>
<ds:datastoreItem xmlns:ds="http://schemas.openxmlformats.org/officeDocument/2006/customXml" ds:itemID="{52A8C69F-6DA7-4974-930D-24DA6516506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Instructions</vt:lpstr>
      <vt:lpstr>Totals</vt:lpstr>
      <vt:lpstr>Deliverables-updated 9-8-16 </vt:lpstr>
      <vt:lpstr>SDLC Pricing</vt:lpstr>
      <vt:lpstr>Labor Category Rates</vt:lpstr>
      <vt:lpstr>Recurring Charges</vt:lpstr>
      <vt:lpstr>Rate Sheet</vt:lpstr>
      <vt:lpstr>HWSW</vt:lpstr>
      <vt:lpstr>Old</vt:lpstr>
      <vt:lpstr>Hidden Variables</vt:lpstr>
      <vt:lpstr>Old_Deliverables</vt:lpstr>
      <vt:lpstr>Current</vt:lpstr>
      <vt:lpstr>Future</vt:lpstr>
      <vt:lpstr>Opt1_</vt:lpstr>
      <vt:lpstr>Opt2_</vt:lpstr>
      <vt:lpstr>Opt3_</vt:lpstr>
      <vt:lpstr>Opt4_</vt:lpstr>
      <vt:lpstr>Opt5_</vt:lpstr>
      <vt:lpstr>'Deliverables-updated 9-8-16 '!Print_Area</vt:lpstr>
      <vt:lpstr>Instructions!Print_Area</vt:lpstr>
      <vt:lpstr>'Labor Category Rates'!Print_Area</vt:lpstr>
      <vt:lpstr>Old_Deliverables!Print_Area</vt:lpstr>
      <vt:lpstr>'Rate Sheet'!Print_Area</vt:lpstr>
      <vt:lpstr>'Recurring Charges'!Print_Area</vt:lpstr>
      <vt:lpstr>'SDLC Pricing'!Print_Area</vt:lpstr>
      <vt:lpstr>Totals!Print_Area</vt:lpstr>
      <vt:lpstr>Old_Deliverables!Print_Titles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F - Price Spreadsheet Amended</dc:title>
  <dc:creator>Steven E. Young</dc:creator>
  <cp:lastModifiedBy>Rodney Baylor</cp:lastModifiedBy>
  <cp:lastPrinted>2016-07-22T23:16:05Z</cp:lastPrinted>
  <dcterms:created xsi:type="dcterms:W3CDTF">2014-11-05T19:15:15Z</dcterms:created>
  <dcterms:modified xsi:type="dcterms:W3CDTF">2016-09-13T18:38:01Z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y fmtid="{D5CDD505-2E9C-101B-9397-08002B2CF9AE}" pid="3" name="_dlc_DocIdItemGuid">
    <vt:lpwstr>1c2ed66f-9b65-495f-b0c0-3f4226bfe8b4</vt:lpwstr>
  </property>
</Properties>
</file>