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90" yWindow="90" windowWidth="8460" windowHeight="6465" tabRatio="728" activeTab="6"/>
  </bookViews>
  <sheets>
    <sheet name="Instructions" sheetId="8" r:id="rId1"/>
    <sheet name="Capture" sheetId="12" r:id="rId2"/>
    <sheet name="Common" sheetId="16" r:id="rId3"/>
    <sheet name="Advanced" sheetId="17" r:id="rId4"/>
    <sheet name="NonFunctional" sheetId="18" r:id="rId5"/>
    <sheet name="Legacy Migration" sheetId="26" r:id="rId6"/>
    <sheet name="External System" sheetId="25" r:id="rId7"/>
  </sheets>
  <definedNames>
    <definedName name="_Ref441590522" localSheetId="4">NonFunctional!$B$101</definedName>
    <definedName name="OLE_LINK77" localSheetId="4">NonFunctional!$B$75</definedName>
    <definedName name="_xlnm.Print_Area" localSheetId="0">Instructions!$A$1:$P$33</definedName>
    <definedName name="_xlnm.Print_Area" localSheetId="4">NonFunctional!$A$1:$E$296</definedName>
  </definedNames>
  <calcPr calcId="152511"/>
</workbook>
</file>

<file path=xl/calcChain.xml><?xml version="1.0" encoding="utf-8"?>
<calcChain xmlns="http://schemas.openxmlformats.org/spreadsheetml/2006/main">
  <c r="D42" i="26" l="1"/>
  <c r="D144" i="26"/>
  <c r="D143" i="26"/>
  <c r="D142" i="26"/>
  <c r="D132" i="26"/>
  <c r="D106" i="26"/>
  <c r="C11" i="12" l="1"/>
  <c r="A11" i="12"/>
  <c r="A334" i="12"/>
  <c r="A10" i="12"/>
  <c r="A314" i="12"/>
  <c r="A167" i="12"/>
  <c r="D321" i="12" l="1"/>
  <c r="D322" i="12"/>
  <c r="D323" i="12"/>
  <c r="D324" i="12"/>
  <c r="D325" i="12"/>
  <c r="D326" i="12"/>
  <c r="D327" i="12"/>
  <c r="D328" i="12"/>
  <c r="D329" i="12"/>
  <c r="D330" i="12"/>
  <c r="D331" i="12"/>
  <c r="D332" i="12"/>
  <c r="D333" i="12"/>
  <c r="C334" i="12"/>
  <c r="C205" i="16" l="1"/>
  <c r="D150" i="18" l="1"/>
  <c r="D291" i="18"/>
  <c r="D290" i="18"/>
  <c r="D270" i="18"/>
  <c r="D269" i="18"/>
  <c r="D268" i="18"/>
  <c r="D267" i="18"/>
  <c r="D266" i="18"/>
  <c r="D265" i="18"/>
  <c r="D263" i="18"/>
  <c r="D262" i="18"/>
  <c r="D101" i="18"/>
  <c r="D33" i="18"/>
  <c r="D32" i="18"/>
  <c r="D31" i="18"/>
  <c r="D30" i="18"/>
  <c r="D29" i="18"/>
  <c r="D28" i="18"/>
  <c r="D27" i="18"/>
  <c r="D100" i="18" l="1"/>
  <c r="D35" i="18"/>
  <c r="D26" i="18" l="1"/>
  <c r="D34" i="18"/>
  <c r="D99" i="18"/>
  <c r="D98" i="18"/>
  <c r="D97" i="18"/>
  <c r="D96" i="18"/>
  <c r="D95" i="18"/>
  <c r="D457" i="16" l="1"/>
  <c r="D240" i="25"/>
  <c r="D239" i="25"/>
  <c r="D232" i="25"/>
  <c r="D238" i="25"/>
  <c r="D237" i="25"/>
  <c r="D236" i="25" l="1"/>
  <c r="D383" i="25" l="1"/>
  <c r="D389" i="25"/>
  <c r="D391" i="25"/>
  <c r="D406" i="25"/>
  <c r="D359" i="25"/>
  <c r="D293" i="25"/>
  <c r="D292" i="25"/>
  <c r="D291" i="25"/>
  <c r="D290" i="25"/>
  <c r="D289" i="25"/>
  <c r="D287" i="25"/>
  <c r="D286" i="25"/>
  <c r="D285" i="25"/>
  <c r="D284" i="25"/>
  <c r="D278" i="25"/>
  <c r="D243" i="25"/>
  <c r="D62" i="25"/>
  <c r="D133" i="18" l="1"/>
  <c r="D235" i="26" l="1"/>
  <c r="D219" i="26"/>
  <c r="D200" i="26"/>
  <c r="D199" i="26"/>
  <c r="D198" i="26"/>
  <c r="D197" i="26"/>
  <c r="D184" i="26"/>
  <c r="D183" i="26"/>
  <c r="D182" i="26"/>
  <c r="D181" i="26"/>
  <c r="D180" i="26"/>
  <c r="D179" i="26"/>
  <c r="D178" i="26"/>
  <c r="D177" i="26"/>
  <c r="D176" i="26"/>
  <c r="D175" i="26"/>
  <c r="D174" i="26"/>
  <c r="D173" i="26"/>
  <c r="D172" i="26"/>
  <c r="D170" i="26"/>
  <c r="D169" i="26"/>
  <c r="D168" i="26"/>
  <c r="D166" i="26"/>
  <c r="D160" i="26"/>
  <c r="D148" i="26"/>
  <c r="D149" i="26"/>
  <c r="D147" i="26"/>
  <c r="D164" i="26"/>
  <c r="D163" i="26"/>
  <c r="D162" i="26"/>
  <c r="D171" i="26"/>
  <c r="D167" i="26"/>
  <c r="D165" i="26"/>
  <c r="D161" i="26"/>
  <c r="D159" i="26"/>
  <c r="D87" i="26"/>
  <c r="D86" i="26"/>
  <c r="D85" i="26"/>
  <c r="D84" i="26"/>
  <c r="D81" i="26"/>
  <c r="D80" i="26"/>
  <c r="D79" i="26"/>
  <c r="D78" i="26"/>
  <c r="D77" i="26"/>
  <c r="D75" i="26"/>
  <c r="D74" i="26"/>
  <c r="D73" i="26"/>
  <c r="D57" i="26"/>
  <c r="D56" i="26"/>
  <c r="D55" i="26"/>
  <c r="D54" i="26"/>
  <c r="D53" i="26"/>
  <c r="D52" i="26"/>
  <c r="D59" i="26"/>
  <c r="D58" i="26"/>
  <c r="D61" i="26"/>
  <c r="D60" i="26"/>
  <c r="D47" i="26"/>
  <c r="D46" i="26"/>
  <c r="D37" i="26"/>
  <c r="D264" i="18"/>
  <c r="D261" i="18"/>
  <c r="D259" i="18"/>
  <c r="D258" i="18"/>
  <c r="D257" i="18"/>
  <c r="D256" i="18"/>
  <c r="D255" i="18"/>
  <c r="D219" i="18"/>
  <c r="D218" i="18"/>
  <c r="D217" i="18"/>
  <c r="D211" i="18"/>
  <c r="D166" i="18"/>
  <c r="D165" i="18"/>
  <c r="D164" i="18"/>
  <c r="D163" i="18"/>
  <c r="D149" i="18"/>
  <c r="D151" i="18"/>
  <c r="D148" i="18"/>
  <c r="D93" i="18"/>
  <c r="D92" i="18"/>
  <c r="D37" i="18"/>
  <c r="D36" i="18"/>
  <c r="D25" i="18"/>
  <c r="D269" i="17"/>
  <c r="D263" i="17"/>
  <c r="D195" i="17"/>
  <c r="D171" i="17"/>
  <c r="D145" i="17"/>
  <c r="D650" i="16"/>
  <c r="D649" i="16"/>
  <c r="D648" i="16"/>
  <c r="D635" i="16"/>
  <c r="D593" i="16"/>
  <c r="D592" i="16"/>
  <c r="D571" i="16"/>
  <c r="D486" i="16"/>
  <c r="D485" i="16"/>
  <c r="D484" i="16"/>
  <c r="D415" i="16"/>
  <c r="D414" i="16"/>
  <c r="D382" i="16"/>
  <c r="D328" i="16"/>
  <c r="D233" i="16"/>
  <c r="D232" i="16"/>
  <c r="D231" i="16"/>
  <c r="D234" i="16"/>
  <c r="D230" i="16"/>
  <c r="D229" i="16"/>
  <c r="D228" i="16"/>
  <c r="D226" i="16"/>
  <c r="D227" i="16"/>
  <c r="D235" i="16"/>
  <c r="D222" i="16"/>
  <c r="D190" i="16" l="1"/>
  <c r="D186" i="16"/>
  <c r="D181" i="16"/>
  <c r="D178" i="16"/>
  <c r="D176" i="16"/>
  <c r="D175" i="16"/>
  <c r="D173" i="16"/>
  <c r="D64" i="16"/>
  <c r="D63" i="16"/>
  <c r="D53" i="16"/>
  <c r="D244" i="12"/>
  <c r="D243" i="12"/>
  <c r="D203" i="12"/>
  <c r="D204" i="12"/>
  <c r="D202" i="12"/>
  <c r="D195" i="12"/>
  <c r="D199" i="12"/>
  <c r="D113" i="12"/>
  <c r="D102" i="12"/>
  <c r="C13" i="16" l="1"/>
  <c r="C76" i="12" l="1"/>
  <c r="C166" i="12"/>
  <c r="C206" i="12"/>
  <c r="C249" i="12"/>
  <c r="C293" i="12"/>
  <c r="C313" i="12"/>
  <c r="D312" i="12"/>
  <c r="D311" i="12"/>
  <c r="D310" i="12"/>
  <c r="D309" i="12"/>
  <c r="D308" i="12"/>
  <c r="D307" i="12"/>
  <c r="D306" i="12"/>
  <c r="D305" i="12"/>
  <c r="D304" i="12"/>
  <c r="D303" i="12"/>
  <c r="D302" i="12"/>
  <c r="D301" i="12"/>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48" i="12"/>
  <c r="D247" i="12"/>
  <c r="D246" i="12"/>
  <c r="D245"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05" i="12"/>
  <c r="D201" i="12"/>
  <c r="D200" i="12"/>
  <c r="D198" i="12"/>
  <c r="D197" i="12"/>
  <c r="D196" i="12"/>
  <c r="D194" i="12"/>
  <c r="D193" i="12"/>
  <c r="D192" i="12"/>
  <c r="D191" i="12"/>
  <c r="D190" i="12"/>
  <c r="D189" i="12"/>
  <c r="D188" i="12"/>
  <c r="D187" i="12"/>
  <c r="D186" i="12"/>
  <c r="D185" i="12"/>
  <c r="D184" i="12"/>
  <c r="D183" i="12"/>
  <c r="D182" i="12"/>
  <c r="D181" i="12"/>
  <c r="D180" i="12"/>
  <c r="D179" i="12"/>
  <c r="D178" i="12"/>
  <c r="D177" i="12"/>
  <c r="D176" i="12"/>
  <c r="D175" i="12"/>
  <c r="D174"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2" i="12"/>
  <c r="D111" i="12"/>
  <c r="D110" i="12"/>
  <c r="D109" i="12"/>
  <c r="D108" i="12"/>
  <c r="D107" i="12"/>
  <c r="D106" i="12"/>
  <c r="D105" i="12"/>
  <c r="D104" i="12"/>
  <c r="D103" i="12"/>
  <c r="D101" i="12"/>
  <c r="D100" i="12"/>
  <c r="D99" i="12"/>
  <c r="D98" i="12"/>
  <c r="D97" i="12"/>
  <c r="D96" i="12"/>
  <c r="D95" i="12"/>
  <c r="D94" i="12"/>
  <c r="D93" i="12"/>
  <c r="D92" i="12"/>
  <c r="D91" i="12"/>
  <c r="D90" i="12"/>
  <c r="D89" i="12"/>
  <c r="D88" i="12"/>
  <c r="D87" i="12"/>
  <c r="D86" i="12"/>
  <c r="D85" i="12"/>
  <c r="D84"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C2" i="16"/>
  <c r="C68" i="16"/>
  <c r="C5" i="16" s="1"/>
  <c r="C103" i="16"/>
  <c r="C6" i="16" s="1"/>
  <c r="C148" i="16"/>
  <c r="C7" i="16" s="1"/>
  <c r="C192" i="16"/>
  <c r="C8" i="16" s="1"/>
  <c r="C9" i="16"/>
  <c r="C276" i="16"/>
  <c r="C10" i="16" s="1"/>
  <c r="C317" i="16"/>
  <c r="C11" i="16" s="1"/>
  <c r="C356" i="16"/>
  <c r="C12" i="16" s="1"/>
  <c r="C387" i="16"/>
  <c r="C399" i="16"/>
  <c r="C14" i="16" s="1"/>
  <c r="C459" i="16"/>
  <c r="C15" i="16" s="1"/>
  <c r="C516" i="16"/>
  <c r="C16" i="16" s="1"/>
  <c r="C529" i="16"/>
  <c r="C17" i="16" s="1"/>
  <c r="C604" i="16"/>
  <c r="C18" i="16" s="1"/>
  <c r="C657" i="16"/>
  <c r="C19" i="16" s="1"/>
  <c r="D656" i="16"/>
  <c r="D655" i="16"/>
  <c r="D654" i="16"/>
  <c r="D653" i="16"/>
  <c r="D652" i="16"/>
  <c r="D651" i="16"/>
  <c r="D647" i="16"/>
  <c r="D646" i="16"/>
  <c r="D645" i="16"/>
  <c r="D644" i="16"/>
  <c r="D643" i="16"/>
  <c r="D642" i="16"/>
  <c r="D641" i="16"/>
  <c r="D640" i="16"/>
  <c r="D639" i="16"/>
  <c r="D638" i="16"/>
  <c r="D637" i="16"/>
  <c r="D636" i="16"/>
  <c r="D634" i="16"/>
  <c r="D633" i="16"/>
  <c r="D632" i="16"/>
  <c r="D631" i="16"/>
  <c r="D630" i="16"/>
  <c r="D629" i="16"/>
  <c r="D628" i="16"/>
  <c r="D627" i="16"/>
  <c r="D626" i="16"/>
  <c r="D625" i="16"/>
  <c r="D624" i="16"/>
  <c r="D623" i="16"/>
  <c r="D622" i="16"/>
  <c r="D621" i="16"/>
  <c r="D620" i="16"/>
  <c r="D619" i="16"/>
  <c r="D618" i="16"/>
  <c r="D617" i="16"/>
  <c r="D616" i="16"/>
  <c r="D615" i="16"/>
  <c r="D614" i="16"/>
  <c r="D613" i="16"/>
  <c r="D603" i="16"/>
  <c r="D602" i="16"/>
  <c r="D601" i="16"/>
  <c r="D600" i="16"/>
  <c r="D599" i="16"/>
  <c r="D598" i="16"/>
  <c r="D597" i="16"/>
  <c r="D596" i="16"/>
  <c r="D595" i="16"/>
  <c r="D594" i="16"/>
  <c r="D591" i="16"/>
  <c r="D590" i="16"/>
  <c r="D589" i="16"/>
  <c r="D588" i="16"/>
  <c r="D587" i="16"/>
  <c r="D586" i="16"/>
  <c r="D585" i="16"/>
  <c r="D584" i="16"/>
  <c r="D583" i="16"/>
  <c r="D582" i="16"/>
  <c r="D581" i="16"/>
  <c r="D580" i="16"/>
  <c r="D579" i="16"/>
  <c r="D578" i="16"/>
  <c r="D577" i="16"/>
  <c r="D576" i="16"/>
  <c r="D575" i="16"/>
  <c r="D574" i="16"/>
  <c r="D573" i="16"/>
  <c r="D572" i="16"/>
  <c r="D570" i="16"/>
  <c r="D569" i="16"/>
  <c r="D568" i="16"/>
  <c r="D567" i="16"/>
  <c r="D566" i="16"/>
  <c r="D565" i="16"/>
  <c r="D564" i="16"/>
  <c r="D563" i="16"/>
  <c r="D562" i="16"/>
  <c r="D561" i="16"/>
  <c r="D560" i="16"/>
  <c r="D559" i="16"/>
  <c r="D558" i="16"/>
  <c r="D557" i="16"/>
  <c r="D556" i="16"/>
  <c r="D555" i="16"/>
  <c r="D554" i="16"/>
  <c r="D553" i="16"/>
  <c r="D552" i="16"/>
  <c r="D551" i="16"/>
  <c r="D550" i="16"/>
  <c r="D549" i="16"/>
  <c r="D548" i="16"/>
  <c r="D547" i="16"/>
  <c r="D546" i="16"/>
  <c r="D545" i="16"/>
  <c r="D544" i="16"/>
  <c r="D543" i="16"/>
  <c r="D542" i="16"/>
  <c r="D541" i="16"/>
  <c r="D540" i="16"/>
  <c r="D539" i="16"/>
  <c r="D538" i="16"/>
  <c r="D528" i="16"/>
  <c r="D527" i="16"/>
  <c r="D526" i="16"/>
  <c r="D525" i="16"/>
  <c r="D515" i="16"/>
  <c r="D514" i="16"/>
  <c r="D513" i="16"/>
  <c r="D512" i="16"/>
  <c r="D511" i="16"/>
  <c r="D510" i="16"/>
  <c r="D509" i="16"/>
  <c r="D508" i="16"/>
  <c r="D507" i="16"/>
  <c r="D505" i="16"/>
  <c r="D504" i="16"/>
  <c r="D503" i="16"/>
  <c r="D502" i="16"/>
  <c r="D501" i="16"/>
  <c r="D500" i="16"/>
  <c r="D499" i="16"/>
  <c r="D498" i="16"/>
  <c r="D497" i="16"/>
  <c r="D496" i="16"/>
  <c r="D495" i="16"/>
  <c r="D494" i="16"/>
  <c r="D493" i="16"/>
  <c r="D492" i="16"/>
  <c r="D491" i="16"/>
  <c r="D490" i="16"/>
  <c r="D489" i="16"/>
  <c r="D488" i="16"/>
  <c r="D487" i="16"/>
  <c r="D483" i="16"/>
  <c r="D482" i="16"/>
  <c r="D481" i="16"/>
  <c r="D480" i="16"/>
  <c r="D479" i="16"/>
  <c r="D478" i="16"/>
  <c r="D477" i="16"/>
  <c r="D476" i="16"/>
  <c r="D475" i="16"/>
  <c r="D474" i="16"/>
  <c r="D473" i="16"/>
  <c r="D472" i="16"/>
  <c r="D471" i="16"/>
  <c r="D470" i="16"/>
  <c r="D469" i="16"/>
  <c r="D468" i="16"/>
  <c r="D458" i="16"/>
  <c r="D456" i="16"/>
  <c r="D455" i="16"/>
  <c r="D454" i="16"/>
  <c r="D453" i="16"/>
  <c r="D452" i="16"/>
  <c r="D451" i="16"/>
  <c r="D450" i="16"/>
  <c r="D449" i="16"/>
  <c r="D448" i="16"/>
  <c r="D447" i="16"/>
  <c r="D446" i="16"/>
  <c r="D445" i="16"/>
  <c r="D444" i="16"/>
  <c r="D443" i="16"/>
  <c r="D442" i="16"/>
  <c r="D441" i="16"/>
  <c r="D440" i="16"/>
  <c r="D439" i="16"/>
  <c r="D438" i="16"/>
  <c r="D437" i="16"/>
  <c r="D436" i="16"/>
  <c r="D435" i="16"/>
  <c r="D434" i="16"/>
  <c r="D433" i="16"/>
  <c r="D432" i="16"/>
  <c r="D431" i="16"/>
  <c r="D430" i="16"/>
  <c r="D429" i="16"/>
  <c r="D428" i="16"/>
  <c r="D427" i="16"/>
  <c r="D426" i="16"/>
  <c r="D425" i="16"/>
  <c r="D424" i="16"/>
  <c r="D423" i="16"/>
  <c r="D422" i="16"/>
  <c r="D421" i="16"/>
  <c r="D420" i="16"/>
  <c r="D419" i="16"/>
  <c r="D418" i="16"/>
  <c r="D417" i="16"/>
  <c r="D416" i="16"/>
  <c r="D413" i="16"/>
  <c r="D412" i="16"/>
  <c r="D411" i="16"/>
  <c r="D410" i="16"/>
  <c r="D409" i="16"/>
  <c r="D408" i="16"/>
  <c r="D398" i="16"/>
  <c r="D397" i="16"/>
  <c r="D396" i="16"/>
  <c r="D386" i="16"/>
  <c r="D385" i="16"/>
  <c r="D384" i="16"/>
  <c r="D383" i="16"/>
  <c r="D381" i="16"/>
  <c r="D380" i="16"/>
  <c r="D379" i="16"/>
  <c r="D378" i="16"/>
  <c r="D377" i="16"/>
  <c r="D376" i="16"/>
  <c r="D375" i="16"/>
  <c r="D374" i="16"/>
  <c r="D373" i="16"/>
  <c r="D372" i="16"/>
  <c r="D371" i="16"/>
  <c r="D370" i="16"/>
  <c r="D369" i="16"/>
  <c r="D368" i="16"/>
  <c r="D367" i="16"/>
  <c r="D366" i="16"/>
  <c r="D365" i="16"/>
  <c r="D355" i="16"/>
  <c r="D354" i="16"/>
  <c r="D353" i="16"/>
  <c r="D352" i="16"/>
  <c r="D351" i="16"/>
  <c r="D350" i="16"/>
  <c r="D349" i="16"/>
  <c r="D348" i="16"/>
  <c r="D347" i="16"/>
  <c r="D346" i="16"/>
  <c r="D345" i="16"/>
  <c r="D344" i="16"/>
  <c r="D343" i="16"/>
  <c r="D342" i="16"/>
  <c r="D341" i="16"/>
  <c r="D340" i="16"/>
  <c r="D339" i="16"/>
  <c r="D338" i="16"/>
  <c r="D337" i="16"/>
  <c r="D336" i="16"/>
  <c r="D335" i="16"/>
  <c r="D334" i="16"/>
  <c r="D333" i="16"/>
  <c r="D332" i="16"/>
  <c r="D331" i="16"/>
  <c r="D330" i="16"/>
  <c r="D329" i="16"/>
  <c r="D327" i="16"/>
  <c r="D326" i="16"/>
  <c r="D316" i="16"/>
  <c r="D315" i="16"/>
  <c r="D314" i="16"/>
  <c r="D313" i="16"/>
  <c r="D312" i="16"/>
  <c r="D311" i="16"/>
  <c r="D310" i="16"/>
  <c r="D309" i="16"/>
  <c r="D308" i="16"/>
  <c r="D307" i="16"/>
  <c r="D306" i="16"/>
  <c r="D305" i="16"/>
  <c r="D304" i="16"/>
  <c r="D303" i="16"/>
  <c r="D302" i="16"/>
  <c r="D301" i="16"/>
  <c r="D300" i="16"/>
  <c r="D299" i="16"/>
  <c r="D298" i="16"/>
  <c r="D297" i="16"/>
  <c r="D296" i="16"/>
  <c r="D295" i="16"/>
  <c r="D294" i="16"/>
  <c r="D293" i="16"/>
  <c r="D292" i="16"/>
  <c r="D291" i="16"/>
  <c r="D290" i="16"/>
  <c r="D289" i="16"/>
  <c r="D288" i="16"/>
  <c r="D287" i="16"/>
  <c r="D286" i="16"/>
  <c r="D285" i="16"/>
  <c r="D275" i="16"/>
  <c r="D274" i="16"/>
  <c r="D273" i="16"/>
  <c r="D272" i="16"/>
  <c r="D271" i="16"/>
  <c r="D270" i="16"/>
  <c r="D269" i="16"/>
  <c r="D268" i="16"/>
  <c r="D267" i="16"/>
  <c r="D266" i="16"/>
  <c r="D265" i="16"/>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25" i="16"/>
  <c r="D224" i="16"/>
  <c r="D223" i="16"/>
  <c r="D221" i="16"/>
  <c r="D220" i="16"/>
  <c r="D219" i="16"/>
  <c r="D218" i="16"/>
  <c r="D217" i="16"/>
  <c r="D216" i="16"/>
  <c r="D215" i="16"/>
  <c r="D214" i="16"/>
  <c r="D204" i="16"/>
  <c r="D203" i="16"/>
  <c r="D202" i="16"/>
  <c r="D201" i="16"/>
  <c r="D191" i="16"/>
  <c r="D189" i="16"/>
  <c r="D188" i="16"/>
  <c r="D187" i="16"/>
  <c r="D185" i="16"/>
  <c r="D184" i="16"/>
  <c r="D183" i="16"/>
  <c r="D182" i="16"/>
  <c r="D180" i="16"/>
  <c r="D179" i="16"/>
  <c r="D177" i="16"/>
  <c r="D174" i="16"/>
  <c r="D172" i="16"/>
  <c r="D171" i="16"/>
  <c r="D170" i="16"/>
  <c r="D169" i="16"/>
  <c r="D168" i="16"/>
  <c r="D167" i="16"/>
  <c r="D166" i="16"/>
  <c r="D165" i="16"/>
  <c r="D164" i="16"/>
  <c r="D163" i="16"/>
  <c r="D162" i="16"/>
  <c r="D161" i="16"/>
  <c r="D160" i="16"/>
  <c r="D159" i="16"/>
  <c r="D158" i="16"/>
  <c r="D157"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67" i="16"/>
  <c r="D66" i="16"/>
  <c r="D65" i="16"/>
  <c r="D62" i="16"/>
  <c r="D61" i="16"/>
  <c r="D60" i="16"/>
  <c r="D59" i="16"/>
  <c r="D58" i="16"/>
  <c r="D57" i="16"/>
  <c r="D56" i="16"/>
  <c r="D55" i="16"/>
  <c r="D54" i="16"/>
  <c r="D52" i="16"/>
  <c r="D51" i="16"/>
  <c r="D50" i="16"/>
  <c r="D49" i="16"/>
  <c r="D48" i="16"/>
  <c r="D47" i="16"/>
  <c r="D46" i="16"/>
  <c r="D45" i="16"/>
  <c r="D44" i="16"/>
  <c r="D43" i="16"/>
  <c r="D42" i="16"/>
  <c r="D41" i="16"/>
  <c r="D40" i="16"/>
  <c r="D39" i="16"/>
  <c r="D38" i="16"/>
  <c r="D37" i="16"/>
  <c r="D36" i="16"/>
  <c r="D35" i="16"/>
  <c r="D34" i="16"/>
  <c r="D33" i="16"/>
  <c r="D32" i="16"/>
  <c r="D31"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30" i="16"/>
  <c r="C2" i="17"/>
  <c r="C65" i="17"/>
  <c r="C106" i="17"/>
  <c r="C132" i="17"/>
  <c r="C156" i="17"/>
  <c r="C175" i="17"/>
  <c r="C203" i="17"/>
  <c r="C281" i="17"/>
  <c r="D280" i="17"/>
  <c r="D279" i="17"/>
  <c r="D278" i="17"/>
  <c r="D277" i="17"/>
  <c r="D276" i="17"/>
  <c r="D275" i="17"/>
  <c r="D274" i="17"/>
  <c r="D273" i="17"/>
  <c r="D272" i="17"/>
  <c r="D271" i="17"/>
  <c r="D270" i="17"/>
  <c r="D268" i="17"/>
  <c r="D267" i="17"/>
  <c r="D266" i="17"/>
  <c r="D265" i="17"/>
  <c r="D264"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02" i="17"/>
  <c r="D201" i="17"/>
  <c r="D200" i="17"/>
  <c r="D199" i="17"/>
  <c r="D198" i="17"/>
  <c r="D197" i="17"/>
  <c r="D196" i="17"/>
  <c r="D194" i="17"/>
  <c r="D193" i="17"/>
  <c r="D192" i="17"/>
  <c r="D191" i="17"/>
  <c r="D190" i="17"/>
  <c r="D189" i="17"/>
  <c r="D188" i="17"/>
  <c r="D187" i="17"/>
  <c r="D186" i="17"/>
  <c r="D185" i="17"/>
  <c r="D184" i="17"/>
  <c r="D174" i="17"/>
  <c r="D173" i="17"/>
  <c r="D172" i="17"/>
  <c r="D170" i="17"/>
  <c r="D169" i="17"/>
  <c r="D168" i="17"/>
  <c r="D167" i="17"/>
  <c r="D166" i="17"/>
  <c r="D155" i="17"/>
  <c r="D154" i="17"/>
  <c r="D153" i="17"/>
  <c r="D152" i="17"/>
  <c r="D151" i="17"/>
  <c r="D150" i="17"/>
  <c r="D149" i="17"/>
  <c r="D148" i="17"/>
  <c r="D147" i="17"/>
  <c r="D146" i="17"/>
  <c r="D144" i="17"/>
  <c r="D143" i="17"/>
  <c r="D142" i="17"/>
  <c r="D141" i="17"/>
  <c r="D131" i="17"/>
  <c r="D130" i="17"/>
  <c r="D129" i="17"/>
  <c r="D128" i="17"/>
  <c r="D127" i="17"/>
  <c r="D126" i="17"/>
  <c r="D125" i="17"/>
  <c r="D124" i="17"/>
  <c r="D123" i="17"/>
  <c r="D122" i="17"/>
  <c r="D121" i="17"/>
  <c r="D120" i="17"/>
  <c r="D119" i="17"/>
  <c r="D118" i="17"/>
  <c r="D117" i="17"/>
  <c r="D116" i="17"/>
  <c r="D115"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C39" i="18"/>
  <c r="C102" i="18"/>
  <c r="C153" i="18"/>
  <c r="C221" i="18"/>
  <c r="C244" i="18"/>
  <c r="C271" i="18"/>
  <c r="C292" i="18"/>
  <c r="C314" i="18"/>
  <c r="D313" i="18"/>
  <c r="D312" i="18"/>
  <c r="D311" i="18"/>
  <c r="D310" i="18"/>
  <c r="D309" i="18"/>
  <c r="D308" i="18"/>
  <c r="D307" i="18"/>
  <c r="D306" i="18"/>
  <c r="D305" i="18"/>
  <c r="D304" i="18"/>
  <c r="D303" i="18"/>
  <c r="D302" i="18"/>
  <c r="D301" i="18"/>
  <c r="D289" i="18"/>
  <c r="D288" i="18"/>
  <c r="D287" i="18"/>
  <c r="D286" i="18"/>
  <c r="D285" i="18"/>
  <c r="D284" i="18"/>
  <c r="D283" i="18"/>
  <c r="D282" i="18"/>
  <c r="D281" i="18"/>
  <c r="D280" i="18"/>
  <c r="D260" i="18"/>
  <c r="D254" i="18"/>
  <c r="D253" i="18"/>
  <c r="D243" i="18"/>
  <c r="D242" i="18"/>
  <c r="D241" i="18"/>
  <c r="D240" i="18"/>
  <c r="D239" i="18"/>
  <c r="D238" i="18"/>
  <c r="D237" i="18"/>
  <c r="D236" i="18"/>
  <c r="D235" i="18"/>
  <c r="D234" i="18"/>
  <c r="D233" i="18"/>
  <c r="D232" i="18"/>
  <c r="D231" i="18"/>
  <c r="D230" i="18"/>
  <c r="D220" i="18"/>
  <c r="D216" i="18"/>
  <c r="D215" i="18"/>
  <c r="D214" i="18"/>
  <c r="D213" i="18"/>
  <c r="D212" i="18"/>
  <c r="D210" i="18"/>
  <c r="D209" i="18"/>
  <c r="D208" i="18"/>
  <c r="D207" i="18"/>
  <c r="D206" i="18"/>
  <c r="D205" i="18"/>
  <c r="D204" i="18"/>
  <c r="D203" i="18"/>
  <c r="D202" i="18"/>
  <c r="D201" i="18"/>
  <c r="D200" i="18"/>
  <c r="D199" i="18"/>
  <c r="D198" i="18"/>
  <c r="D197" i="18"/>
  <c r="D196" i="18"/>
  <c r="D195" i="18"/>
  <c r="D194" i="18"/>
  <c r="D193" i="18"/>
  <c r="D192" i="18"/>
  <c r="D191" i="18"/>
  <c r="D190" i="18"/>
  <c r="D189" i="18"/>
  <c r="D188" i="18"/>
  <c r="D187" i="18"/>
  <c r="D186" i="18"/>
  <c r="D185" i="18"/>
  <c r="D184" i="18"/>
  <c r="D183" i="18"/>
  <c r="D182" i="18"/>
  <c r="D181" i="18"/>
  <c r="D180" i="18"/>
  <c r="D179" i="18"/>
  <c r="D178" i="18"/>
  <c r="D177" i="18"/>
  <c r="D176" i="18"/>
  <c r="D175" i="18"/>
  <c r="D174" i="18"/>
  <c r="D173" i="18"/>
  <c r="D172" i="18"/>
  <c r="D171" i="18"/>
  <c r="D170" i="18"/>
  <c r="D169" i="18"/>
  <c r="D168" i="18"/>
  <c r="D167" i="18"/>
  <c r="D162" i="18"/>
  <c r="D152" i="18"/>
  <c r="D147" i="18"/>
  <c r="D146" i="18"/>
  <c r="D145" i="18"/>
  <c r="D144" i="18"/>
  <c r="D143" i="18"/>
  <c r="D142" i="18"/>
  <c r="D141" i="18"/>
  <c r="D140" i="18"/>
  <c r="D139" i="18"/>
  <c r="D138" i="18"/>
  <c r="D137" i="18"/>
  <c r="D136" i="18"/>
  <c r="D135" i="18"/>
  <c r="D134" i="18"/>
  <c r="D132" i="18"/>
  <c r="D131" i="18"/>
  <c r="D130" i="18"/>
  <c r="D129" i="18"/>
  <c r="D128" i="18"/>
  <c r="D127" i="18"/>
  <c r="D126" i="18"/>
  <c r="D125" i="18"/>
  <c r="D124" i="18"/>
  <c r="D123" i="18"/>
  <c r="D122" i="18"/>
  <c r="D121" i="18"/>
  <c r="D120" i="18"/>
  <c r="D119" i="18"/>
  <c r="D118" i="18"/>
  <c r="D117" i="18"/>
  <c r="D116" i="18"/>
  <c r="D115" i="18"/>
  <c r="D114" i="18"/>
  <c r="D113" i="18"/>
  <c r="D112" i="18"/>
  <c r="D111" i="18"/>
  <c r="D94" i="18"/>
  <c r="D91" i="18"/>
  <c r="D90"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8" i="18"/>
  <c r="D57" i="18"/>
  <c r="D56" i="18"/>
  <c r="D55" i="18"/>
  <c r="D54" i="18"/>
  <c r="D53" i="18"/>
  <c r="D52" i="18"/>
  <c r="D51" i="18"/>
  <c r="D50" i="18"/>
  <c r="D49" i="18"/>
  <c r="D48" i="18"/>
  <c r="D38" i="18"/>
  <c r="D24" i="18"/>
  <c r="D23" i="18"/>
  <c r="C2" i="26"/>
  <c r="C2" i="25"/>
  <c r="C302" i="25"/>
  <c r="C332" i="25"/>
  <c r="C346" i="25"/>
  <c r="C366" i="25"/>
  <c r="C415" i="25"/>
  <c r="C434" i="25"/>
  <c r="C452" i="25"/>
  <c r="D451" i="25"/>
  <c r="D450" i="25"/>
  <c r="D449" i="25"/>
  <c r="D448" i="25"/>
  <c r="D447" i="25"/>
  <c r="D446" i="25"/>
  <c r="D445" i="25"/>
  <c r="D444" i="25"/>
  <c r="D443" i="25"/>
  <c r="D433" i="25"/>
  <c r="D432" i="25"/>
  <c r="D431" i="25"/>
  <c r="D430" i="25"/>
  <c r="D429" i="25"/>
  <c r="D428" i="25"/>
  <c r="D427" i="25"/>
  <c r="D426" i="25"/>
  <c r="D425" i="25"/>
  <c r="D424" i="25"/>
  <c r="D414" i="25"/>
  <c r="D413" i="25"/>
  <c r="D412" i="25"/>
  <c r="D411" i="25"/>
  <c r="D410" i="25"/>
  <c r="D409" i="25"/>
  <c r="D408" i="25"/>
  <c r="D407" i="25"/>
  <c r="D405" i="25"/>
  <c r="D404" i="25"/>
  <c r="D403" i="25"/>
  <c r="D402" i="25"/>
  <c r="D401" i="25"/>
  <c r="D400" i="25"/>
  <c r="D399" i="25"/>
  <c r="D398" i="25"/>
  <c r="D397" i="25"/>
  <c r="D396" i="25"/>
  <c r="D395" i="25"/>
  <c r="D394" i="25"/>
  <c r="D393" i="25"/>
  <c r="D392" i="25"/>
  <c r="D390" i="25"/>
  <c r="D388" i="25"/>
  <c r="D387" i="25"/>
  <c r="D386" i="25"/>
  <c r="D385" i="25"/>
  <c r="D384" i="25"/>
  <c r="D382" i="25"/>
  <c r="D381" i="25"/>
  <c r="D380" i="25"/>
  <c r="D379" i="25"/>
  <c r="D378" i="25"/>
  <c r="D377" i="25"/>
  <c r="D376" i="25"/>
  <c r="D375" i="25"/>
  <c r="D365" i="25"/>
  <c r="D364" i="25"/>
  <c r="D363" i="25"/>
  <c r="D362" i="25"/>
  <c r="D361" i="25"/>
  <c r="D360" i="25"/>
  <c r="D358" i="25"/>
  <c r="D357" i="25"/>
  <c r="D356" i="25"/>
  <c r="D355" i="25"/>
  <c r="D345" i="25"/>
  <c r="D344" i="25"/>
  <c r="D343" i="25"/>
  <c r="D342" i="25"/>
  <c r="D341" i="25"/>
  <c r="D331" i="25"/>
  <c r="D330" i="25"/>
  <c r="D329" i="25"/>
  <c r="D328" i="25"/>
  <c r="D327" i="25"/>
  <c r="D326" i="25"/>
  <c r="D325" i="25"/>
  <c r="D324" i="25"/>
  <c r="D323" i="25"/>
  <c r="D322" i="25"/>
  <c r="D321" i="25"/>
  <c r="D320" i="25"/>
  <c r="D318" i="25"/>
  <c r="D317" i="25"/>
  <c r="D316" i="25"/>
  <c r="D315" i="25"/>
  <c r="D314" i="25"/>
  <c r="D313" i="25"/>
  <c r="D312" i="25"/>
  <c r="D311" i="25"/>
  <c r="D301" i="25"/>
  <c r="D300" i="25"/>
  <c r="D299" i="25"/>
  <c r="D298" i="25"/>
  <c r="D297" i="25"/>
  <c r="D296" i="25"/>
  <c r="D295" i="25"/>
  <c r="D294" i="25"/>
  <c r="D288" i="25"/>
  <c r="D283" i="25"/>
  <c r="D282" i="25"/>
  <c r="D281" i="25"/>
  <c r="D280" i="25"/>
  <c r="D279" i="25"/>
  <c r="D277" i="25"/>
  <c r="D276" i="25"/>
  <c r="D275" i="25"/>
  <c r="D274" i="25"/>
  <c r="D273" i="25"/>
  <c r="D272" i="25"/>
  <c r="D271" i="25"/>
  <c r="D270" i="25"/>
  <c r="D269" i="25"/>
  <c r="D268" i="25"/>
  <c r="D267" i="25"/>
  <c r="D266" i="25"/>
  <c r="D265" i="25"/>
  <c r="D264" i="25"/>
  <c r="D263" i="25"/>
  <c r="D262" i="25"/>
  <c r="D261" i="25"/>
  <c r="D260" i="25"/>
  <c r="D259" i="25"/>
  <c r="D258" i="25"/>
  <c r="D257" i="25"/>
  <c r="D256" i="25"/>
  <c r="D255" i="25"/>
  <c r="D254" i="25"/>
  <c r="D253" i="25"/>
  <c r="D252" i="25"/>
  <c r="D251" i="25"/>
  <c r="D250" i="25"/>
  <c r="D249" i="25"/>
  <c r="D248" i="25"/>
  <c r="D247" i="25"/>
  <c r="D246" i="25"/>
  <c r="D245" i="25"/>
  <c r="D244" i="25"/>
  <c r="D242" i="25"/>
  <c r="D241" i="25"/>
  <c r="D235" i="25"/>
  <c r="D234" i="25"/>
  <c r="D233" i="25"/>
  <c r="D231" i="25"/>
  <c r="D230" i="25"/>
  <c r="D229" i="25"/>
  <c r="D228" i="25"/>
  <c r="D227" i="25"/>
  <c r="D226" i="25"/>
  <c r="D225" i="25"/>
  <c r="D224" i="25"/>
  <c r="D223" i="25"/>
  <c r="D213" i="25"/>
  <c r="D212" i="25"/>
  <c r="D211" i="25"/>
  <c r="D210" i="25"/>
  <c r="D209" i="25"/>
  <c r="D208" i="25"/>
  <c r="D207" i="25"/>
  <c r="D206" i="25"/>
  <c r="D205" i="25"/>
  <c r="D204" i="25"/>
  <c r="D203" i="25"/>
  <c r="D202" i="25"/>
  <c r="D201" i="25"/>
  <c r="D200" i="25"/>
  <c r="D199" i="25"/>
  <c r="D198" i="25"/>
  <c r="D197" i="25"/>
  <c r="D196" i="25"/>
  <c r="D195" i="25"/>
  <c r="D194" i="25"/>
  <c r="D193" i="25"/>
  <c r="D192" i="25"/>
  <c r="D191" i="25"/>
  <c r="D190" i="25"/>
  <c r="D189" i="25"/>
  <c r="D188" i="25"/>
  <c r="D187" i="25"/>
  <c r="D186" i="25"/>
  <c r="D185" i="25"/>
  <c r="D184" i="25"/>
  <c r="D183" i="25"/>
  <c r="D182" i="25"/>
  <c r="D181" i="25"/>
  <c r="D180" i="25"/>
  <c r="D179" i="25"/>
  <c r="D178" i="25"/>
  <c r="D177" i="25"/>
  <c r="D176" i="25"/>
  <c r="D175" i="25"/>
  <c r="D174" i="25"/>
  <c r="D173" i="25"/>
  <c r="D172" i="25"/>
  <c r="D171" i="25"/>
  <c r="D170" i="25"/>
  <c r="D169" i="25"/>
  <c r="D168" i="25"/>
  <c r="D167" i="25"/>
  <c r="D166" i="25"/>
  <c r="D165" i="25"/>
  <c r="D164" i="25"/>
  <c r="D163" i="25"/>
  <c r="D162" i="25"/>
  <c r="D161" i="25"/>
  <c r="D160" i="25"/>
  <c r="D159" i="25"/>
  <c r="D158" i="25"/>
  <c r="D157" i="25"/>
  <c r="D156" i="25"/>
  <c r="D155" i="25"/>
  <c r="D154" i="25"/>
  <c r="D153" i="25"/>
  <c r="D152" i="25"/>
  <c r="D151" i="25"/>
  <c r="D150" i="25"/>
  <c r="D149" i="25"/>
  <c r="D148" i="25"/>
  <c r="D147" i="25"/>
  <c r="D146" i="25"/>
  <c r="D145" i="25"/>
  <c r="D144" i="25"/>
  <c r="D143" i="25"/>
  <c r="D142" i="25"/>
  <c r="D141" i="25"/>
  <c r="D140" i="25"/>
  <c r="D139" i="25"/>
  <c r="D138" i="25"/>
  <c r="D137" i="25"/>
  <c r="D136" i="25"/>
  <c r="D135" i="25"/>
  <c r="D134" i="25"/>
  <c r="D133" i="25"/>
  <c r="D132" i="25"/>
  <c r="D131" i="25"/>
  <c r="D130" i="25"/>
  <c r="D129" i="25"/>
  <c r="D128" i="25"/>
  <c r="D127" i="25"/>
  <c r="D126" i="25"/>
  <c r="D125" i="25"/>
  <c r="D124" i="25"/>
  <c r="D123" i="25"/>
  <c r="D122" i="25"/>
  <c r="D121" i="25"/>
  <c r="D120" i="25"/>
  <c r="D119" i="25"/>
  <c r="D118" i="25"/>
  <c r="D117" i="25"/>
  <c r="D116" i="25"/>
  <c r="D115" i="25"/>
  <c r="D114" i="25"/>
  <c r="D113" i="25"/>
  <c r="D112" i="25"/>
  <c r="D111" i="25"/>
  <c r="D110" i="25"/>
  <c r="D109" i="25"/>
  <c r="D108" i="25"/>
  <c r="D107" i="25"/>
  <c r="D106" i="25"/>
  <c r="D105" i="25"/>
  <c r="D104" i="25"/>
  <c r="D103" i="25"/>
  <c r="D102" i="25"/>
  <c r="D101" i="25"/>
  <c r="D100" i="25"/>
  <c r="D99" i="25"/>
  <c r="D98" i="25"/>
  <c r="D97" i="25"/>
  <c r="D96" i="25"/>
  <c r="D95"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67" i="25"/>
  <c r="D66" i="25"/>
  <c r="D65" i="25"/>
  <c r="D64" i="25"/>
  <c r="D63" i="25"/>
  <c r="D61" i="25"/>
  <c r="D60" i="25"/>
  <c r="D59" i="25"/>
  <c r="D58" i="25"/>
  <c r="D57" i="25"/>
  <c r="D56" i="25"/>
  <c r="D55" i="25"/>
  <c r="D54" i="25"/>
  <c r="D53" i="25"/>
  <c r="D52" i="25"/>
  <c r="D51" i="25"/>
  <c r="D50" i="25"/>
  <c r="D49" i="25"/>
  <c r="D48" i="25"/>
  <c r="D47" i="25"/>
  <c r="D46" i="25"/>
  <c r="D45" i="25"/>
  <c r="D44" i="25"/>
  <c r="D43" i="25"/>
  <c r="D42" i="25"/>
  <c r="D41" i="25"/>
  <c r="D40" i="25"/>
  <c r="D39" i="25"/>
  <c r="D38" i="25"/>
  <c r="D37" i="25"/>
  <c r="D36" i="25"/>
  <c r="D35" i="25"/>
  <c r="D34" i="25"/>
  <c r="D33" i="25"/>
  <c r="D32" i="25"/>
  <c r="D31" i="25"/>
  <c r="D30" i="25"/>
  <c r="D29" i="25"/>
  <c r="D28" i="25"/>
  <c r="D27" i="25"/>
  <c r="D26" i="25"/>
  <c r="D25" i="25"/>
  <c r="D24" i="25"/>
  <c r="D23" i="25"/>
  <c r="D236" i="26"/>
  <c r="D234" i="26"/>
  <c r="D233" i="26"/>
  <c r="D232" i="26"/>
  <c r="D231" i="26"/>
  <c r="D230" i="26"/>
  <c r="D220" i="26"/>
  <c r="D218" i="26"/>
  <c r="D217" i="26"/>
  <c r="D216" i="26"/>
  <c r="D215" i="26"/>
  <c r="D205" i="26"/>
  <c r="D204" i="26"/>
  <c r="D203" i="26"/>
  <c r="D202" i="26"/>
  <c r="D201" i="26"/>
  <c r="D196" i="26"/>
  <c r="D195" i="26"/>
  <c r="D185" i="26"/>
  <c r="D158" i="26"/>
  <c r="D157" i="26"/>
  <c r="D156" i="26"/>
  <c r="D155" i="26"/>
  <c r="D154" i="26"/>
  <c r="D153" i="26"/>
  <c r="D152" i="26"/>
  <c r="D151" i="26"/>
  <c r="D150" i="26"/>
  <c r="D146" i="26"/>
  <c r="D145" i="26"/>
  <c r="D122" i="26"/>
  <c r="D121" i="26"/>
  <c r="D120" i="26"/>
  <c r="D119" i="26"/>
  <c r="D118" i="26"/>
  <c r="D117" i="26"/>
  <c r="D116" i="26"/>
  <c r="D96" i="26"/>
  <c r="D95" i="26"/>
  <c r="D94" i="26"/>
  <c r="D93" i="26"/>
  <c r="D92" i="26"/>
  <c r="D91" i="26"/>
  <c r="D90" i="26"/>
  <c r="D89" i="26"/>
  <c r="D88" i="26"/>
  <c r="D83" i="26"/>
  <c r="D82" i="26"/>
  <c r="D76" i="26"/>
  <c r="D72" i="26"/>
  <c r="D71" i="26"/>
  <c r="D51" i="26"/>
  <c r="D50" i="26"/>
  <c r="D49" i="26"/>
  <c r="D48" i="26"/>
  <c r="D45" i="26"/>
  <c r="D44" i="26"/>
  <c r="D43" i="26"/>
  <c r="D41" i="26"/>
  <c r="D40" i="26"/>
  <c r="D39" i="26"/>
  <c r="D38" i="26"/>
  <c r="C237" i="26"/>
  <c r="C221" i="26"/>
  <c r="C206" i="26"/>
  <c r="C186" i="26"/>
  <c r="C133" i="26"/>
  <c r="C97" i="26"/>
  <c r="C107" i="26"/>
  <c r="C123" i="26"/>
  <c r="C2" i="18" l="1"/>
  <c r="C2" i="12"/>
  <c r="C318" i="12" s="1"/>
  <c r="C21" i="26" l="1"/>
  <c r="C20" i="18"/>
  <c r="C45" i="18"/>
  <c r="C108" i="18"/>
  <c r="C159" i="18"/>
  <c r="C227" i="18"/>
  <c r="C250" i="18"/>
  <c r="C277" i="18"/>
  <c r="C298" i="18"/>
  <c r="C19" i="17"/>
  <c r="C71" i="17"/>
  <c r="C112" i="17"/>
  <c r="C138" i="17"/>
  <c r="C163" i="17"/>
  <c r="C181" i="17"/>
  <c r="C209" i="17"/>
  <c r="C27" i="16"/>
  <c r="C74" i="16"/>
  <c r="C109" i="16"/>
  <c r="C154" i="16"/>
  <c r="C211" i="16"/>
  <c r="C198" i="16"/>
  <c r="C282" i="16"/>
  <c r="C323" i="16"/>
  <c r="C362" i="16"/>
  <c r="C393" i="16"/>
  <c r="C405" i="16"/>
  <c r="C465" i="16"/>
  <c r="C522" i="16"/>
  <c r="C535" i="16"/>
  <c r="C610" i="16"/>
  <c r="C298" i="12"/>
  <c r="C255" i="12"/>
  <c r="C211" i="12"/>
  <c r="C171" i="12"/>
  <c r="C81" i="12"/>
  <c r="C19" i="12"/>
  <c r="C9" i="26"/>
  <c r="C13" i="26"/>
  <c r="C12" i="26"/>
  <c r="C11" i="26"/>
  <c r="C10" i="26"/>
  <c r="C8" i="26"/>
  <c r="C7" i="26"/>
  <c r="C6" i="26"/>
  <c r="C12" i="18"/>
  <c r="C11" i="18"/>
  <c r="C10" i="18"/>
  <c r="C9" i="18"/>
  <c r="C8" i="18"/>
  <c r="C7" i="18"/>
  <c r="C6" i="18"/>
  <c r="C5" i="18"/>
  <c r="C11" i="17"/>
  <c r="C10" i="17"/>
  <c r="C9" i="17"/>
  <c r="C8" i="17"/>
  <c r="C7" i="17"/>
  <c r="C6" i="17"/>
  <c r="C5" i="17"/>
  <c r="C10" i="12"/>
  <c r="C9" i="12"/>
  <c r="C8" i="12"/>
  <c r="C7" i="12"/>
  <c r="C6" i="12"/>
  <c r="C5" i="12"/>
  <c r="C11" i="25"/>
  <c r="C7" i="25"/>
  <c r="C9" i="25"/>
  <c r="C12" i="25"/>
  <c r="C10" i="25"/>
  <c r="C8" i="25"/>
  <c r="C6" i="25"/>
  <c r="C214" i="25"/>
  <c r="C5" i="25" s="1"/>
  <c r="C33" i="8"/>
  <c r="C32" i="8"/>
  <c r="C31" i="8"/>
  <c r="C30" i="8"/>
  <c r="C29" i="8"/>
  <c r="C28" i="8"/>
  <c r="C27" i="8"/>
  <c r="C26" i="8"/>
  <c r="C18" i="8"/>
  <c r="C17" i="8"/>
  <c r="C16" i="8"/>
  <c r="C15" i="8"/>
  <c r="C14" i="8"/>
  <c r="C13" i="8"/>
  <c r="C12" i="8"/>
  <c r="A40" i="18"/>
  <c r="A5" i="18" s="1"/>
  <c r="C12" i="12" l="1"/>
  <c r="C13" i="18"/>
  <c r="C12" i="17"/>
  <c r="C20" i="25"/>
  <c r="C220" i="25"/>
  <c r="C338" i="25"/>
  <c r="C372" i="25"/>
  <c r="C440" i="25"/>
  <c r="C308" i="25"/>
  <c r="C352" i="25"/>
  <c r="C421" i="25"/>
  <c r="C13" i="25"/>
  <c r="B6" i="18" l="1"/>
  <c r="A103" i="18"/>
  <c r="A6" i="18" s="1"/>
  <c r="B5" i="18"/>
  <c r="B13" i="16" l="1"/>
  <c r="A388" i="16"/>
  <c r="A13" i="16" s="1"/>
  <c r="B13" i="26" l="1"/>
  <c r="A238" i="26"/>
  <c r="A13" i="26" s="1"/>
  <c r="A222" i="26" l="1"/>
  <c r="A12" i="26" s="1"/>
  <c r="A207" i="26"/>
  <c r="A11" i="26" s="1"/>
  <c r="A187" i="26"/>
  <c r="A10" i="26" s="1"/>
  <c r="A134" i="26"/>
  <c r="A9" i="26" s="1"/>
  <c r="A124" i="26"/>
  <c r="A8" i="26" s="1"/>
  <c r="A108" i="26"/>
  <c r="A7" i="26" s="1"/>
  <c r="A98" i="26"/>
  <c r="A6" i="26" s="1"/>
  <c r="A63" i="26"/>
  <c r="A5" i="26" s="1"/>
  <c r="A15" i="26"/>
  <c r="B12" i="26"/>
  <c r="B11" i="26"/>
  <c r="B10" i="26"/>
  <c r="B9" i="26"/>
  <c r="B8" i="26"/>
  <c r="B7" i="26"/>
  <c r="B6" i="26"/>
  <c r="B5" i="26"/>
  <c r="A14" i="26" l="1"/>
  <c r="B9" i="17" l="1"/>
  <c r="B11" i="25"/>
  <c r="B12" i="25"/>
  <c r="B10" i="25"/>
  <c r="A453" i="25"/>
  <c r="A12" i="25" s="1"/>
  <c r="A435" i="25"/>
  <c r="A11" i="25" s="1"/>
  <c r="A215" i="25"/>
  <c r="A416" i="25"/>
  <c r="A10" i="25" s="1"/>
  <c r="A367" i="25"/>
  <c r="A9" i="25" s="1"/>
  <c r="A347" i="25"/>
  <c r="A8" i="25" s="1"/>
  <c r="A333" i="25"/>
  <c r="A7" i="25" s="1"/>
  <c r="A303" i="25"/>
  <c r="A6" i="25" s="1"/>
  <c r="A14" i="25"/>
  <c r="B9" i="25"/>
  <c r="B8" i="25"/>
  <c r="B7" i="25"/>
  <c r="B6" i="25"/>
  <c r="B5" i="25"/>
  <c r="B12" i="18"/>
  <c r="A315" i="18"/>
  <c r="A12" i="18" s="1"/>
  <c r="A293" i="18"/>
  <c r="A11" i="18" s="1"/>
  <c r="A272" i="18"/>
  <c r="A10" i="18" s="1"/>
  <c r="A245" i="18"/>
  <c r="A9" i="18" s="1"/>
  <c r="A222" i="18"/>
  <c r="A8" i="18" s="1"/>
  <c r="A154" i="18"/>
  <c r="A7" i="18" s="1"/>
  <c r="A14" i="18"/>
  <c r="A282" i="17"/>
  <c r="A11" i="17" s="1"/>
  <c r="A204" i="17"/>
  <c r="A10" i="17" s="1"/>
  <c r="A176" i="17"/>
  <c r="A9" i="17" s="1"/>
  <c r="A107" i="17"/>
  <c r="A6" i="17" s="1"/>
  <c r="A157" i="17"/>
  <c r="A8" i="17" s="1"/>
  <c r="A133" i="17"/>
  <c r="A7" i="17" s="1"/>
  <c r="A66" i="17"/>
  <c r="A5" i="17" s="1"/>
  <c r="B18" i="16"/>
  <c r="A357" i="16"/>
  <c r="A12" i="16" s="1"/>
  <c r="A400" i="16"/>
  <c r="A14" i="16" s="1"/>
  <c r="A460" i="16"/>
  <c r="A15" i="16" s="1"/>
  <c r="A517" i="16"/>
  <c r="A16" i="16" s="1"/>
  <c r="A658" i="16"/>
  <c r="A19" i="16" s="1"/>
  <c r="A605" i="16"/>
  <c r="A18" i="16" s="1"/>
  <c r="A530" i="16"/>
  <c r="A17" i="16" s="1"/>
  <c r="A318" i="16"/>
  <c r="A11" i="16" s="1"/>
  <c r="A193" i="16"/>
  <c r="A8" i="16" s="1"/>
  <c r="A277" i="16"/>
  <c r="A10" i="16" s="1"/>
  <c r="A206" i="16"/>
  <c r="A9" i="16" s="1"/>
  <c r="A149" i="16"/>
  <c r="A7" i="16" s="1"/>
  <c r="A104" i="16"/>
  <c r="A6" i="16" s="1"/>
  <c r="A69" i="16"/>
  <c r="A5" i="16" s="1"/>
  <c r="A294" i="12"/>
  <c r="A9" i="12" s="1"/>
  <c r="A250" i="12"/>
  <c r="A8" i="12" s="1"/>
  <c r="A77" i="12"/>
  <c r="A5" i="12" s="1"/>
  <c r="A6" i="12"/>
  <c r="A207" i="12"/>
  <c r="A7" i="12" s="1"/>
  <c r="B7" i="18"/>
  <c r="B8" i="18"/>
  <c r="B9" i="18"/>
  <c r="B10" i="18"/>
  <c r="B11" i="18"/>
  <c r="B5" i="17"/>
  <c r="B6" i="17"/>
  <c r="B7" i="17"/>
  <c r="B8" i="17"/>
  <c r="B10" i="17"/>
  <c r="B11" i="17"/>
  <c r="B5" i="16"/>
  <c r="B6" i="16"/>
  <c r="B7" i="16"/>
  <c r="B8" i="16"/>
  <c r="B9" i="16"/>
  <c r="B10" i="16"/>
  <c r="B11" i="16"/>
  <c r="B12" i="16"/>
  <c r="B14" i="16"/>
  <c r="B15" i="16"/>
  <c r="B16" i="16"/>
  <c r="B17" i="16"/>
  <c r="B19" i="16"/>
  <c r="B5" i="12"/>
  <c r="B6" i="12"/>
  <c r="B7" i="12"/>
  <c r="B8" i="12"/>
  <c r="B9" i="12"/>
  <c r="B10" i="12"/>
  <c r="B11" i="12"/>
  <c r="A13" i="18" l="1"/>
  <c r="A20" i="16"/>
  <c r="A12" i="12"/>
  <c r="A12" i="17"/>
  <c r="A5" i="25"/>
  <c r="A13" i="25" s="1"/>
  <c r="C20" i="16" l="1"/>
  <c r="C139" i="26" l="1"/>
  <c r="C192" i="26"/>
  <c r="C103" i="26"/>
  <c r="C68" i="26"/>
  <c r="C113" i="26"/>
  <c r="C227" i="26"/>
  <c r="C212" i="26"/>
  <c r="C129" i="26"/>
  <c r="D36" i="26"/>
  <c r="D35" i="26"/>
  <c r="D34" i="26"/>
  <c r="D33" i="26"/>
  <c r="D32" i="26"/>
  <c r="D31" i="26"/>
  <c r="D30" i="26"/>
  <c r="D29" i="26"/>
  <c r="D28" i="26"/>
  <c r="D27" i="26"/>
  <c r="D26" i="26"/>
  <c r="D25" i="26"/>
  <c r="D24" i="26"/>
  <c r="C62" i="26"/>
  <c r="C5" i="26" s="1"/>
  <c r="C14" i="26" s="1"/>
</calcChain>
</file>

<file path=xl/sharedStrings.xml><?xml version="1.0" encoding="utf-8"?>
<sst xmlns="http://schemas.openxmlformats.org/spreadsheetml/2006/main" count="3993" uniqueCount="1766">
  <si>
    <t>Architecture</t>
  </si>
  <si>
    <t>Performance</t>
  </si>
  <si>
    <r>
      <t> </t>
    </r>
    <r>
      <rPr>
        <b/>
        <sz val="10"/>
        <color indexed="9"/>
        <rFont val="Arial"/>
        <family val="2"/>
      </rPr>
      <t>Evaluation Category</t>
    </r>
  </si>
  <si>
    <t>Totals</t>
  </si>
  <si>
    <t>Retrieval</t>
  </si>
  <si>
    <t>Workflow</t>
  </si>
  <si>
    <t>Audit Trail</t>
  </si>
  <si>
    <t>Security</t>
  </si>
  <si>
    <t>Category Contributing Score</t>
  </si>
  <si>
    <t>Executed as written and expected results delivered</t>
  </si>
  <si>
    <t>Equivalent test executed with and expected results delivered</t>
  </si>
  <si>
    <t>Executed as written and expected results delivered with minor deviations</t>
  </si>
  <si>
    <t>Executed as written (or equivalent) and expected results delivered with major deviations due to lab hardware (e.g., too few MIPS, lack of storage, etc.)</t>
  </si>
  <si>
    <t>Test case addressed through a conference call with a customer</t>
  </si>
  <si>
    <t xml:space="preserve">Test case addressed with documentation </t>
  </si>
  <si>
    <t>Test not addressed or test failed</t>
  </si>
  <si>
    <r>
      <t> </t>
    </r>
    <r>
      <rPr>
        <b/>
        <sz val="10"/>
        <color indexed="9"/>
        <rFont val="Arial"/>
        <family val="2"/>
      </rPr>
      <t>Functional Category</t>
    </r>
  </si>
  <si>
    <t>Test case addressed through vendor customer site visit of customer greater than or equal to client’s current environments (anticipating future Client requirements)</t>
  </si>
  <si>
    <t>Test case addressed through vendor customer site visit of customer less than or equal to Client’s current environments</t>
  </si>
  <si>
    <t>Test case addressed through vendor’s lab customer visit of customer greater than or equal to Client’s current environments (anticipating future Client requirements)</t>
  </si>
  <si>
    <t>Test case addressed through vendor’s lab visit of customer less than or equal to Client’s current environments</t>
  </si>
  <si>
    <t>Absolute Scoring Values (example for proof-of-concept)</t>
  </si>
  <si>
    <t>Absolute Scoring Values (evaluating a vendors response to an RFP)</t>
  </si>
  <si>
    <t>Utopian</t>
  </si>
  <si>
    <t>Not supported, not addressed</t>
  </si>
  <si>
    <t>Minimal acceptable response to be considered as having some capability</t>
  </si>
  <si>
    <t>Competitive capability</t>
  </si>
  <si>
    <t>Scanning</t>
  </si>
  <si>
    <t>Capture</t>
  </si>
  <si>
    <t>Incoming FTP/SFTP</t>
  </si>
  <si>
    <t>Quality</t>
  </si>
  <si>
    <t>Indexing</t>
  </si>
  <si>
    <t>Release</t>
  </si>
  <si>
    <t>Field Validation</t>
  </si>
  <si>
    <t>Electronic Forms</t>
  </si>
  <si>
    <t>Searching</t>
  </si>
  <si>
    <t>Redaction</t>
  </si>
  <si>
    <t>Reports and Queries</t>
  </si>
  <si>
    <t>Administration</t>
  </si>
  <si>
    <t>Security and Privacy</t>
  </si>
  <si>
    <t>Journaling</t>
  </si>
  <si>
    <t>Content Creation</t>
  </si>
  <si>
    <t>Capacity</t>
  </si>
  <si>
    <t>Integration</t>
  </si>
  <si>
    <t>Devices</t>
  </si>
  <si>
    <t>Roadmap</t>
  </si>
  <si>
    <t>Document Assembly</t>
  </si>
  <si>
    <t>Publishing</t>
  </si>
  <si>
    <t>Correspondence Mgmt</t>
  </si>
  <si>
    <t>Printing</t>
  </si>
  <si>
    <t>Document Types</t>
  </si>
  <si>
    <t>User Interfaces</t>
  </si>
  <si>
    <t>Reports</t>
  </si>
  <si>
    <t>External Interfaces</t>
  </si>
  <si>
    <t>Reserved for Future Use</t>
  </si>
  <si>
    <t>Provide the ability to scan paper documents and produce images in 1-bit bi-scale (also known as black and white).</t>
  </si>
  <si>
    <t>Provide the ability to scan paper documents and produce images in 8-bit grayscale.</t>
  </si>
  <si>
    <t>Provide the ability to scan paper documents and produce images in 24-bit color.</t>
  </si>
  <si>
    <t>Provide the ability to scan single-sided paper documents.</t>
  </si>
  <si>
    <t>Provide the ability to scan double-sided documents images.</t>
  </si>
  <si>
    <t>Provide the ability to enable and disable the automatic detection and scanning of double-sided paper documents.</t>
  </si>
  <si>
    <t>Provide the ability to automatically detect and orient the image file for scanned portrait images.</t>
  </si>
  <si>
    <t>Provide the ability to automatically detect and orient the image file for scanned landscape images.</t>
  </si>
  <si>
    <t>Provide the ability to scan form factors as small as a credit card and Maryland driver's license.</t>
  </si>
  <si>
    <t>Provide the ability to scan form factors as large "A" size, legal size, and "B" size paper.</t>
  </si>
  <si>
    <t>Provide the ability to automatically crop the image to the size of the scanned document.  
 For example, a credit card image should be automatically cropped to 3.370 × 2.125 inches (85.60 × 53.98 mm).</t>
  </si>
  <si>
    <t>Provide the ability to define scanning profiles for content types or families of content types.</t>
  </si>
  <si>
    <t>Provide the ability to assign a unique identifier to each batch.</t>
  </si>
  <si>
    <t>Provide the ability to assign a unique sequential number to each batch.</t>
  </si>
  <si>
    <t>Provide the ability to assign a unique sequential number and a batch description to each batch.</t>
  </si>
  <si>
    <t>Provide the ability to detect and adjust for different document sizes within a batch.</t>
  </si>
  <si>
    <t>Provide the ability to detect multiple content types within a batch.</t>
  </si>
  <si>
    <t>b.  150 DPI</t>
  </si>
  <si>
    <t>d.  600dpi</t>
  </si>
  <si>
    <t>c.  300 DPI</t>
  </si>
  <si>
    <t>Provide the ability to scan batches of multiple documents.  
 A batch is a collection of documents.  Each document in a batch may be one or more pages.</t>
  </si>
  <si>
    <t>Provide the ability to print a batch cover sheet indicating the batch identification information, scanner identification, scan operator, date, time, number of scanned pages, and other relevant information.</t>
  </si>
  <si>
    <t>Provide the ability to scan documents containing up to as many pages the scanner can scan.</t>
  </si>
  <si>
    <t>Provide the ability to combine multiple scanned documents into one document.</t>
  </si>
  <si>
    <t>Provide the ability to split a document into one or more documents.</t>
  </si>
  <si>
    <t>Provide selected users with the ability to rotate an image permanently.</t>
  </si>
  <si>
    <t>Provide the Document Coordinator, and only that role, the ability to request an image to be deleted (prior to export to document repository).</t>
  </si>
  <si>
    <t>Provide the ability to create scanner profiles for each scanner model.</t>
  </si>
  <si>
    <t>Provide the ability to create scanner profiles for color scanning for each scanner model at each supported resolution.</t>
  </si>
  <si>
    <t>Provide the ability to create scanner profiles for grayscale scanning for each scanner model at each supported resolution.</t>
  </si>
  <si>
    <t>Provide the ability to create scanner profiles for bi-scale (i.e., black and white) scanning for each scanner model at each supported resolution.</t>
  </si>
  <si>
    <t>Provide the ability to name each scanner profile with a unique name.</t>
  </si>
  <si>
    <t>Provide the ability to centrally manage all scanner profiles.</t>
  </si>
  <si>
    <t>Provide the ability to specify the scanner contrast as part of the scanner profile.</t>
  </si>
  <si>
    <t>Provide the ability to specify the scanner brightness as part of the scanner profile.</t>
  </si>
  <si>
    <t>b.2-Dimensional barcodes (PDF417 and DataMatrix)</t>
  </si>
  <si>
    <t>c.QR codes™</t>
  </si>
  <si>
    <t>Provide the ability to specify the scanner color settings as part of the scanner profile.</t>
  </si>
  <si>
    <t>Provide the ability to specify the scanner resolution as part of the scanner profile.</t>
  </si>
  <si>
    <t>Provide the ability to specify the scanner image format as part of the scanner profile.</t>
  </si>
  <si>
    <t>Provide the ability to specify the scanner duplex or simplex as part of the scanner profile.</t>
  </si>
  <si>
    <t>Provide the ability to specify the scanner scan area as part of the scanner profile.</t>
  </si>
  <si>
    <t>Provide an application that is configured for scanning the content associated with all DIWS 2 document types and content types using any and all of the scanning functions and parameters.</t>
  </si>
  <si>
    <t>Most but not all of the functionality is met.</t>
  </si>
  <si>
    <t>This functionality or capability is NOT provided/met as part of the response to this RFP.</t>
  </si>
  <si>
    <t>The full functionality or capability is provided/met through custom code.</t>
  </si>
  <si>
    <t>The full functionality or capability is provided/met through a combination of out of the box and significant custom code.</t>
  </si>
  <si>
    <t>The full functionality or capability is provided/met through a combination of the out of the box software and some minor custom code.</t>
  </si>
  <si>
    <t>The full functionality or capability is provided/met out of the box (with possible configuration) provided at the time of installation and/or deployment within two future releases.</t>
  </si>
  <si>
    <t>The full functionality or capability is provided/met out of the box (with possible configuration) provided at the time of installation and/or deployment in the next release.</t>
  </si>
  <si>
    <t>The full functionality or capability is provided/met out of the box (with possible configuration) provided at the time of installation and/or deployment.</t>
  </si>
  <si>
    <t>Be configurable to capture all fax images in TIFF format with CCITT G4, subject to any extensions provided by automated fax capturing equipment.</t>
  </si>
  <si>
    <t>Be configurable to capture all images in TIFF format.
 For purposes of this requirement, images may originate from a scanner, fax machine or other source.</t>
  </si>
  <si>
    <t>Be configurable to capture all multipage images as a multipage image file.
 For purposes of this requirement, images may originate from a scanner, fax machine or other source.</t>
  </si>
  <si>
    <t>Capture all e-mail, including all parts of the e-mail header and body.
 The standard format for an e-mail is described in RFC 5322, commonly referred to as the Internet Message Format (IMF).</t>
  </si>
  <si>
    <t>Be configurable to capture all e-mail attachments in their native format.
 For the purpose of this requirement, “native format” is the format of the attachment.
 This requirement is intended to preserve the evidentiary value and other value of preserving a file in the form it was received.  This requirement should not be interpreted as a replacement for other requirements that allow captured content to be converted to a standard format or stored in a decrypted format.</t>
  </si>
  <si>
    <t>Provide the ability to configure the system to store encrypted e-mail attachments as-is.
 For the purpose of this requirement, “store encrypted e-mail attachments as-is”, shall be interpreted as storing the attachment without modifying the content of the file.  This means the encrypted file would be stored in its encrypted state.
 This requirement is intended to preserve the evidentiary value and other value of preserving a file in the form it was received.  This requirement should not be interpreted as a replacement for other encryption performed by the DIWS 2 system.</t>
  </si>
  <si>
    <t>Provide the ability to store a password for all encrypted e-mail attachments.</t>
  </si>
  <si>
    <t>Capture all text messages in their native format.</t>
  </si>
  <si>
    <t>Provide document recognition capability that automatically detects a new document without the presence of a separator page.</t>
  </si>
  <si>
    <t>Provide the ability to capture:
a. scanned documents</t>
  </si>
  <si>
    <t>b. incoming e-mails</t>
  </si>
  <si>
    <t>c. incoming e-mail attachments</t>
  </si>
  <si>
    <t>d. outgoing e-mails</t>
  </si>
  <si>
    <t>e. outgoing e-mail attachments</t>
  </si>
  <si>
    <t>f. incoming faxes</t>
  </si>
  <si>
    <t>g. outgoing faxes</t>
  </si>
  <si>
    <t>h. incoming FTP transmissions</t>
  </si>
  <si>
    <t>i. incoming Secure FTP (SFTP) transmissions</t>
  </si>
  <si>
    <t>j. incoming messages (SMS, MMS, iMessage/APNs)</t>
  </si>
  <si>
    <t>l. files from the desktop</t>
  </si>
  <si>
    <t>m. files from a file store or file share</t>
  </si>
  <si>
    <t>n. content from a drop box</t>
  </si>
  <si>
    <t>o. files from an MVA-authorized encrypted/unencrypted flash drive</t>
  </si>
  <si>
    <t>Provide the ability to automatically recognize the following data on all documents:
a. Date of birth (in multiple date formats)</t>
  </si>
  <si>
    <t>b. Phone/fax numbers (in multiple formats)</t>
  </si>
  <si>
    <t>c. SSN/TPI number</t>
  </si>
  <si>
    <t>d. Zip code</t>
  </si>
  <si>
    <t>e. e-mail address</t>
  </si>
  <si>
    <t>f. other patterns defined by the business</t>
  </si>
  <si>
    <t>Provide the ability to automatically place a captured image/document into a document workflow where the workflow is determined by the content type and metadata.</t>
  </si>
  <si>
    <t>Provide the ability to automatically associate captured e-mail with captured e-mail attachments.</t>
  </si>
  <si>
    <t>b. the destination fax number</t>
  </si>
  <si>
    <t xml:space="preserve">c. the subject of the fax
</t>
  </si>
  <si>
    <t xml:space="preserve">d. the number of pages faxed (including cover page)
</t>
  </si>
  <si>
    <t>e. the fax format</t>
  </si>
  <si>
    <t>f. the date and time the fax transmission began</t>
  </si>
  <si>
    <t>g. any errors encountered on the transmission</t>
  </si>
  <si>
    <t>Provide the ability to automatically capture, for all incoming and outgoing faxes, the following information for each attempt/retry:
a. the originating fax number
 For the purpose of this requirement, “capture” is considered to mean identify and store.</t>
  </si>
  <si>
    <t>b. the destination text number</t>
  </si>
  <si>
    <t>c. the subject of the text</t>
  </si>
  <si>
    <t>d. the number of bytes texted</t>
  </si>
  <si>
    <t>e. the number of attachments (e.g., images for MMS or APNs messages)</t>
  </si>
  <si>
    <t>f. the text format (e.g., SMS, MMS, iMessage/APNs)</t>
  </si>
  <si>
    <t>g. the date and time the text transmission began</t>
  </si>
  <si>
    <t>h. any errors encountered</t>
  </si>
  <si>
    <t>Provide the ability to automatically capture, for all incoming and outgoing text messages, the following information:
a. the originating text number
 For the purpose of this requirement, “capture” is considered to mean identify and store.</t>
  </si>
  <si>
    <t>Provide the ability to automatically capture, for all incoming and outgoing e-mails, the following information:
a. the originating e-mail address</t>
  </si>
  <si>
    <t>b. the destination e-mail address(es)</t>
  </si>
  <si>
    <t>c. the subject of the e-mail</t>
  </si>
  <si>
    <t>f. the time the e-mail transmission began</t>
  </si>
  <si>
    <t>The capture functionality shall be able to recognize and decipher: 
a. Alpha-numeric barcodes (Code 128, Code 39, Code 93, LOGMARS)
 For the purpose of this requirement, “recognize and decipher” is considered to mean identify, translate to text, and store.</t>
  </si>
  <si>
    <t>b. 2-Dimensional barcodes (PDF417 and DataMatrix)</t>
  </si>
  <si>
    <t>c. QR codes™</t>
  </si>
  <si>
    <t>e. drop box – number of times to retry, time between retries, hours of operation, drop box credentials, action to take on device offline or repeated failure</t>
  </si>
  <si>
    <t>b. outgoing faxes – outgoing fax number, number of times to retry, maximum page count, time between retries, hours of operation, fax machine credentials, action to take on device offline or repeated failure</t>
  </si>
  <si>
    <t>Provide one or more applications that are configured for capturing the content associated with all DIWS 2 document types and content types using any and all of the capture functions and parameters.</t>
  </si>
  <si>
    <t>b. incoming e-mails – e-mail address, frequency to check for e-mails, e-mail credentials, action to take on device offline or repeated failure</t>
  </si>
  <si>
    <t>c. incoming faxes – incoming fax number, frequency to check for faxes, fax machine credentials, action to take on device offline or repeated failure</t>
  </si>
  <si>
    <t>d. incoming SFTP/FTP transmissions – frequency to check for FTP/SFTP transmissions, SFTP/FTP credentials, action to take on device offline or repeated failure</t>
  </si>
  <si>
    <t>e. incoming messages – frequency to check for messages, supported protocols (e.g., SMS, MMS, iMessage/APNs), messaging credentials, action to take on device offline or repeated failure</t>
  </si>
  <si>
    <t>f. drop box – frequency to check drop box for content, drop box credentials, action to take on device offline or repeated failure</t>
  </si>
  <si>
    <t>Maintain a configurable profile for each device that is capable of requesting or accepting content from DIWS 2 that includes relevant operational parameters for that device.
For the purpose of this requirement, the minimal operational parameters include:
a. outgoing e-mails – e-mail address, number of times to retry, maximum byte count, e-mail credentials, action to take on device offline or repeated failure</t>
  </si>
  <si>
    <t>Automatically trigger the appropriate workflow within DIWS 2 for those documents or content types identified in a configurable list.</t>
  </si>
  <si>
    <t>Provide a mechanism for external systems to manage the configuration values for releasing content to external systems for all content associated with all DIWS 2 document types and content types.</t>
  </si>
  <si>
    <t>Automatically trigger the generation of a notification to the appropriate user or user group for those documents or content types identified in a configurable list.</t>
  </si>
  <si>
    <t>Provide an application that allows managing the configuration values for releasing content to external systems for all content associated with all DIWS 2 document types and content types.</t>
  </si>
  <si>
    <t>Provide the ability to adjust image contrast.</t>
  </si>
  <si>
    <t>Provide the ability to adjust image brightness.</t>
  </si>
  <si>
    <t>Provide the ability to adjust image skew (and deskew).</t>
  </si>
  <si>
    <t>Provide the ability to perform image cropping.</t>
  </si>
  <si>
    <t>Provide the ability to perform image despeckling.</t>
  </si>
  <si>
    <t>Provide the ability to adjust image rotation.</t>
  </si>
  <si>
    <t>Provide the ability to verify legibility.</t>
  </si>
  <si>
    <t>Provide the ability to verify sharpness of image.</t>
  </si>
  <si>
    <t>Provide the ability to verify dimensional accuracy compared with the original.</t>
  </si>
  <si>
    <t>Provide the ability to verify there is no distortion in the image.</t>
  </si>
  <si>
    <t>Provide the ability to verify completeness of the overall image area.</t>
  </si>
  <si>
    <t>Provide the ability to verify index data accuracy.</t>
  </si>
  <si>
    <t>Provide the ability to verify index format compliance.</t>
  </si>
  <si>
    <t>Provide the ability to verify image format compliance.</t>
  </si>
  <si>
    <t>Provide the ability during quality control to designate any page in a document for rescanning.</t>
  </si>
  <si>
    <t>Provide the ability during quality control to designate one or more pages in a document for rescanning.</t>
  </si>
  <si>
    <t>Provide the ability during quality control to mark one or more documents in a batch for rescanning.</t>
  </si>
  <si>
    <t>Provide the ability during quality control to mark an entire batch for rescanning.</t>
  </si>
  <si>
    <t>Provide an application that is configured for performing quality assurance on the content associated with all DIWS 2 document types and content types using any and all of the quality assurance functions and parameters.</t>
  </si>
  <si>
    <t>b. Grayscale is represented as one byte (8 bits) per pixel.</t>
  </si>
  <si>
    <t>Provide an application that is configured for indexing the content associated with all DIWS 2 document types and content types using any and all of the indexing parameters and functionality.</t>
  </si>
  <si>
    <t>Provide the ability to automatically associate geospatial coordinates with addresses and business names for use in indexing.</t>
  </si>
  <si>
    <t>Provide the ability to automatically index all captured documents.</t>
  </si>
  <si>
    <t>Provide the ability to quickly navigate through a list of index values by typing consecutive letters of values in the index or by using scrolling operators.</t>
  </si>
  <si>
    <t>Provide the ability to preconfigure fields to be prefilled with values based on the content type being indexed.</t>
  </si>
  <si>
    <t>Provide the ability to designate index fields as mandatory, optional or not applicable.</t>
  </si>
  <si>
    <t>Provide the ability to allow an index field to be assigned multiple values.</t>
  </si>
  <si>
    <t>Allow the index operator to override sticky field behavior. 
 For purposes of this requirement, sticky fields are fields that are prefilled with the value used to index the prior document.</t>
  </si>
  <si>
    <t>Enable sticky fields when indexing.  
 For purposes of this requirement, sticky fields are fields that are prefilled with the value used to index the prior document.</t>
  </si>
  <si>
    <t>Preconfigure sticky field behavior based on content type. 
 For purposes of this requirement, sticky fields are fields that are prefilled with the value used to index the prior document.</t>
  </si>
  <si>
    <t>Provide the ability to index all documents in a batch of scanned documents.</t>
  </si>
  <si>
    <t>Provide the ability to index a subset of the documents in a batch of scanned documents.</t>
  </si>
  <si>
    <t>Provide the ability to return all extracted data, including values that were not used for indexing, to external applications that use DIWS 2 for content type recognition.</t>
  </si>
  <si>
    <t>Prior to completing indexing-related activities, automatically perform all necessary activities to enable full-text search on the content within the document.</t>
  </si>
  <si>
    <t>Provide the ability to automatically extract indexing information and other data from the subject line and other fields on incoming faxes.</t>
  </si>
  <si>
    <t>Provide the ability to automatically extract indexing information and other data from the subject line and other fields on incoming e-mails.</t>
  </si>
  <si>
    <t>Allow a unique set of metadata to be used for each content type.</t>
  </si>
  <si>
    <t>Provide the ability to manually index all captured documents.</t>
  </si>
  <si>
    <t>Provide the ability to verify color, grayscale and bi-scale fidelity.
a. Bi-scale is represented as one bit per pixel.</t>
  </si>
  <si>
    <t>Provide the ability for the user to select index values from a list of values where the list is a predefined list of values.  
 Examples of a list of values would be the days of the week, months of the year, colors, states, countries, counties, and other values from configurable enumerated lists.</t>
  </si>
  <si>
    <t>Provide the ability for the user to select index values from a list of index values where the list is the result of a database query.</t>
  </si>
  <si>
    <t>Provide the ability to use geospatial metadata embedded in messages to automate the indexing of messages that wee geotagged.
 SMS images are typically tagged using the GeoSMS standard.</t>
  </si>
  <si>
    <t>Provide the ability to link three images and/or documents together.
 For example, link a driver’s photo, signature, and a document together so that they are able to be associated with each other.</t>
  </si>
  <si>
    <t>Be configurable to capture all images in a lossless format when feasible or legislated.
 For purposes of this requirement, images may originate from a scanner, fax machine or other source.</t>
  </si>
  <si>
    <t xml:space="preserve">Include the following information in the nightly inventory e-mail sent to the external user:
a. Time and date the e-mail was generated.
</t>
  </si>
  <si>
    <t>b. Name of the external user.</t>
  </si>
  <si>
    <t>c. File names and extensions of each document saved in their secure area.</t>
  </si>
  <si>
    <t>a. File size in bytes of each document saved in their secure area.</t>
  </si>
  <si>
    <t>f. Name of the secure area where the documents were saved.</t>
  </si>
  <si>
    <t>b. Daily at a specified time.</t>
  </si>
  <si>
    <t>c. On a specific date and time in the future.</t>
  </si>
  <si>
    <t>Provide the ability to automatically detect the presence of data types in fields within scanned images.
 Examples of data types include numbers, text, dates and times.</t>
  </si>
  <si>
    <t>Allow the creation of documents in the repository from within MS Office tools. 
 For example, provide a button or pull-down menu within MS Word to create a document in the repository.</t>
  </si>
  <si>
    <t>Allow opening documents in the repository from within MS Office tools.</t>
  </si>
  <si>
    <t>Allow editing documents in the repository from within MS Office tools.</t>
  </si>
  <si>
    <t>Allow saving documents to the repository from within MS Office tools.</t>
  </si>
  <si>
    <t>Provide standardized templates for each content type that is presented to the user when creating documents.</t>
  </si>
  <si>
    <t>Allow new documents to be created without a workflow.</t>
  </si>
  <si>
    <t>Provide check-in and check-out to manage versions and changes.</t>
  </si>
  <si>
    <t>Allow all versions of a document to be deleted.</t>
  </si>
  <si>
    <t>Allow a single, specific version of a document to be deleted.</t>
  </si>
  <si>
    <t>Enable rendering the following formats to PDF:
a. TIFF</t>
  </si>
  <si>
    <t>b. JPEG</t>
  </si>
  <si>
    <t>c. All MS Office formats</t>
  </si>
  <si>
    <t>Provide the ability to perform data validation on all index fields using a fixed list of values</t>
  </si>
  <si>
    <t>Provide the ability to perform data validation on all index fields using a data look-up from an external system.</t>
  </si>
  <si>
    <t>Provide the ability to perform data validation on all index fields using values in database table.</t>
  </si>
  <si>
    <t>Provide the ability to perform data validation on all index fields to ensure compliance with a data format (e.g., date, time, SSN, zip code).</t>
  </si>
  <si>
    <t>Provide the ability to perform data validation on all index date fields requiring future dates.</t>
  </si>
  <si>
    <t>Provide the ability to perform data validation on all index date fields requiring past dates.</t>
  </si>
  <si>
    <t>Provide a configurable manual validation override for all past date fields.</t>
  </si>
  <si>
    <t>Provide a configurable manual validation override for all future date fields.</t>
  </si>
  <si>
    <t>Provide the ability to perform data validation on all index fields where the type of validation is based on the value of another field.</t>
  </si>
  <si>
    <t>Ensure all mandatory data fields have been completed when a user attempts to submit information.</t>
  </si>
  <si>
    <t>Interactively inform the user of errors based on real-time validations performed as the user enters data.</t>
  </si>
  <si>
    <t>Provide a data dictionary that defines each field for used for indexing.</t>
  </si>
  <si>
    <t>Provide a master data source for all fields for used for indexing.  Examples include but are not limited to:
a. State names</t>
  </si>
  <si>
    <t>b. State abbreviations</t>
  </si>
  <si>
    <t>c. Country names</t>
  </si>
  <si>
    <t>d. Country abbreviations (three letter and two letter)</t>
  </si>
  <si>
    <t>e. County names</t>
  </si>
  <si>
    <t>f. City/Town/Village names</t>
  </si>
  <si>
    <t>g. Month names</t>
  </si>
  <si>
    <t>h. Month abbreviations</t>
  </si>
  <si>
    <t>i. VINs</t>
  </si>
  <si>
    <t>j. Titles</t>
  </si>
  <si>
    <t>k. Registrations</t>
  </si>
  <si>
    <t>l. Soundex</t>
  </si>
  <si>
    <t>m. Gender</t>
  </si>
  <si>
    <t>n. Race/Ethnicity</t>
  </si>
  <si>
    <t>Provide the ability to create electronic forms.</t>
  </si>
  <si>
    <t>Provide the ability to limit data entry to certain fields of an electronic form.
 For example, on a change control form the initiator may fill in fields within the proposal section, but be unable to enter data into fields in the analysis, review and approval sections of the form.</t>
  </si>
  <si>
    <t>Provide the ability to route forms and the form data through a workflow.</t>
  </si>
  <si>
    <t>Return the associated forms as the result of a search.</t>
  </si>
  <si>
    <t>Recreate earlier versions of forms.
 For example, the 2016 version of a form contained five data fields and the 2020 versions of a form contains 10 fields.  If Mrs. Smith completed the 2015 version of the form, that version of the form should be retrievable with the data entered by Mrs. Smith populated into the form.</t>
  </si>
  <si>
    <t>Store all form data within a database.</t>
  </si>
  <si>
    <t>Allow form sections to be assigned to specific groups/roles in the context of a workflow.</t>
  </si>
  <si>
    <t>Provide the ability to route forms based on data entered into the form.</t>
  </si>
  <si>
    <t>Automatically extract form data from PDF forms.</t>
  </si>
  <si>
    <t>Provide the ability to search using a browser interface.</t>
  </si>
  <si>
    <t>Provide the ability to select search values from a drop down list for all fields that are not free-form text fields.</t>
  </si>
  <si>
    <t>Provide the ability to search using an API.</t>
  </si>
  <si>
    <t>Provide the ability to search using a GUI interface (e.g., dialog box within Microsoft Office).</t>
  </si>
  <si>
    <t>Allow users to perform searches on any combination of metadata tags and values.</t>
  </si>
  <si>
    <t>Provide the ability to perform full text searches on content in the repository.</t>
  </si>
  <si>
    <t>Provide the ability to perform full text searches independently of metadata searches.</t>
  </si>
  <si>
    <t>Provide the ability to perform full text searches united with metadata searches.</t>
  </si>
  <si>
    <t>Provide the ability to hide images/documents that the user is not allowed to see from appearing in the search results</t>
  </si>
  <si>
    <t>Provide the ability to indicate whether redacted and/or non-redacted versions of an image/document are available in the search results.</t>
  </si>
  <si>
    <t>Provide the ability to accept parameters that specify the subset of search results that should be returned.
 For the purpose of this requirement, “parameters that specify the subset of search results” are two values. One value indicates the where to begin returning results.  The second says how many results should be returned.  An example of how this works is a query may result in 10,000 content items satisfying the query.  The upper limit may have restricted the results to no more than 2,000 content items being identified.  The subset of search parameters might result in 100 results being returned each time the query is executed.  Further the first execution of the query would ask for results 1-100, the second would ask for results 101-200, and so on.
 From a practical perspective, this capability is useful when external applications are using the API.</t>
  </si>
  <si>
    <t>Provide the ability to indicate the number of results that satisfied the search parameters and the number of results being returned or presented.</t>
  </si>
  <si>
    <t>Provide the ability to allow successive calls to a search API to return the next batch of results.</t>
  </si>
  <si>
    <t>Navigation</t>
  </si>
  <si>
    <t xml:space="preserve">Provide the ability for a user to navigate through content that is organized in a folder structure similar to the structure provided by the current version of the Microsoft Windows operating system. </t>
  </si>
  <si>
    <t>Ensure there is no way to remove the redaction from a document to expose the underlying content.</t>
  </si>
  <si>
    <t>k. other patterns defined by the business</t>
  </si>
  <si>
    <t>j. vehicle license numbers</t>
  </si>
  <si>
    <t>i. driver license numbers</t>
  </si>
  <si>
    <t>h. title numbers</t>
  </si>
  <si>
    <t>g. VIN numbers</t>
  </si>
  <si>
    <t>f. e-mail addresses</t>
  </si>
  <si>
    <t>e. states</t>
  </si>
  <si>
    <t>d. zip codes</t>
  </si>
  <si>
    <t>c. phone numbers (in multiple formats)</t>
  </si>
  <si>
    <t>b. SSNs, TINs, EINs, and TPI numbers</t>
  </si>
  <si>
    <t xml:space="preserve">k. other patterns defined by the business </t>
  </si>
  <si>
    <t>b. SSNs, TINs, EINs and TPI numbers</t>
  </si>
  <si>
    <t>o. medical or disability information</t>
  </si>
  <si>
    <t>n. signatures</t>
  </si>
  <si>
    <t>m. photographic images</t>
  </si>
  <si>
    <t>l. addresses</t>
  </si>
  <si>
    <t>k. names</t>
  </si>
  <si>
    <t>j. vehicle license plate numbers/letters</t>
  </si>
  <si>
    <t>Provide the ability for an authorized role to override the redacted view of a document and view the non-redacted version of a document by supplying appropriate credentials.</t>
  </si>
  <si>
    <t>Provide the ability to seamlessly use XPDL 2.1 or 2.2.</t>
  </si>
  <si>
    <t>Provide the ability to use Wf-XML and OASIS Asynchronous Service Access Protocol (ASAP).</t>
  </si>
  <si>
    <t>Provide the ability to assign a user or a member of a group with responsibility for the actions associated with a workflow step.</t>
  </si>
  <si>
    <t>Provide the ability to delegate responsibility for the actions associated with a workflow step.</t>
  </si>
  <si>
    <t>Provide the ability to automatically trigger a workflow in an external system.</t>
  </si>
  <si>
    <t>Provide the ability to pass along pointers to workflows for content managed by DIWS.</t>
  </si>
  <si>
    <t>Provide the ability to electronically sign any workflow step.</t>
  </si>
  <si>
    <t>Provide the ability to create workflows containing time triggers.  
 For example, if action is not taken within 30 days, proceed to a specified document workflow step.</t>
  </si>
  <si>
    <t>Provide the ability to create workflows containing event-trigger paths.
 For example, if a new version of a document is created, then launch a document workflow or proceed to a specified document workflow step.</t>
  </si>
  <si>
    <t>Provide the ability to create workflows using a GUI.</t>
  </si>
  <si>
    <t>Provide the ability to save workflows.</t>
  </si>
  <si>
    <t>Provide the ability to update workflows.</t>
  </si>
  <si>
    <t>Provide the ability to delete workflows.</t>
  </si>
  <si>
    <t>Provide the ability to treat workflow definition files or configuration profiles the same as documents with respect to version control and security.</t>
  </si>
  <si>
    <t>Provide the ability to create workflows containing any combination and any nesting of serial and parallel paths.</t>
  </si>
  <si>
    <t>Consider the report and query capabilities specified in this section to be in addition to reports and queries specified in other sections of this document.</t>
  </si>
  <si>
    <t>Allow all reports to be executed on demand.</t>
  </si>
  <si>
    <t>b. On demand, low priority during peak hours</t>
  </si>
  <si>
    <t>c. Only off hours</t>
  </si>
  <si>
    <t>Allow access to report execution to be limited based on user role and security classification.</t>
  </si>
  <si>
    <t>Maintain separate security profiles for each report.</t>
  </si>
  <si>
    <t>c. Sent to a printer or similar device</t>
  </si>
  <si>
    <t>d. Saved in the repository as a document</t>
  </si>
  <si>
    <t>Provide the ability to filter query results using any column or combination of columns in a manner similar to the filter capability provided by Microsoft Excel.</t>
  </si>
  <si>
    <t>Provide the ability to store the results of reports in the repository.</t>
  </si>
  <si>
    <t>Provide the ability to store the results of queries in the repository.</t>
  </si>
  <si>
    <t>Provide the ability to administer scanner profiles for all DIWS scanners that are profile-driven.</t>
  </si>
  <si>
    <t>Provide administrators with the ability to see workflows that are becoming stalled or otherwise inefficient.</t>
  </si>
  <si>
    <t>Provide administrators with the ability to reassign workflows to other users.</t>
  </si>
  <si>
    <t>Provide authorized users with the ability to designate themselves as out of the office to avoid workflow tasks being assigned to themselves.</t>
  </si>
  <si>
    <t>Provide authorized users with the ability to designate themselves as being back in the office.</t>
  </si>
  <si>
    <t>Provide authorized users with the ability to designate others as being back in the office.</t>
  </si>
  <si>
    <t>Provide the ability to automatically synchronize out of the office status with Microsoft Outlook out of the office status for configurable user roles.</t>
  </si>
  <si>
    <t>Allow administrators to define and alter workflows.</t>
  </si>
  <si>
    <t>Provide administrators with the ability to define queries and reports.</t>
  </si>
  <si>
    <t>Provide FIPS 140-2, Level 2, compliance.</t>
  </si>
  <si>
    <t>b. PHI</t>
  </si>
  <si>
    <t>c. Confidential 1</t>
  </si>
  <si>
    <t>d. Confidential 2</t>
  </si>
  <si>
    <t>e. Confidential 3</t>
  </si>
  <si>
    <t>Allow for access to documents based on user identifier.</t>
  </si>
  <si>
    <t>Allow for access to documents based on user role.</t>
  </si>
  <si>
    <t>Allow for access to functions and operations based on user identifier.</t>
  </si>
  <si>
    <t>Allow for access to functions and operations based on user role.</t>
  </si>
  <si>
    <t xml:space="preserve">Provide an unlimited number of configurable user roles. </t>
  </si>
  <si>
    <t>Allow the definition of user groups containing zero, one or more users.</t>
  </si>
  <si>
    <t>Allow the definition of user group profiles with assigned security roles.</t>
  </si>
  <si>
    <t>Provide the ability to prevent users from viewing a document.</t>
  </si>
  <si>
    <t>Provide the ability to prevent users from making annotations on a document.</t>
  </si>
  <si>
    <t>Provide the ability to prevent users from creating a new version of a document.  
 In the context of this requirement, new version may be a major version, minor version, or other version.</t>
  </si>
  <si>
    <t>Provide the ability to prevent users from deleting a specific version of a document.</t>
  </si>
  <si>
    <t>Be able to generate custom reports based on audit trail information.</t>
  </si>
  <si>
    <t>Maintain an audit trail of all scan operations.</t>
  </si>
  <si>
    <t>Maintain an audit trail of all indexing operations.</t>
  </si>
  <si>
    <t>Maintain an audit trail of all quality control (e.g., rotation, de-speckle) operations.</t>
  </si>
  <si>
    <t>Maintain an audit trail of all rendering operations.</t>
  </si>
  <si>
    <t>Maintain an audit trail of all content retrieval or manipulation operations.</t>
  </si>
  <si>
    <t>Maintain an audit trail of the creation of any document.</t>
  </si>
  <si>
    <t>Maintain an audit trail of each save of any document.</t>
  </si>
  <si>
    <t>Maintain an audit trail of each edit of any document.</t>
  </si>
  <si>
    <t>Maintain an audit trail of each approval of any document.</t>
  </si>
  <si>
    <t>Capture all user access to the capture functionality in an audit trail.</t>
  </si>
  <si>
    <t>Capture all user access to content (e.g., scanning and indexing) in the capture functionality in an audit trail.</t>
  </si>
  <si>
    <t>Maintain a seamless audit trail and provide the ability to present that seamless audit trail from the point at which the document was initially captured (e.g., scanned) and continuing through the life of the document.</t>
  </si>
  <si>
    <t>Provide a means of periodically archiving all or part of the audit trail for the capture functionality.</t>
  </si>
  <si>
    <t>Capture sufficient information in the audit trail record to be able to definitively identify the action, including parameters of the action, which took place.</t>
  </si>
  <si>
    <t>Provide a mechanism for archiving audit trail information as the audit trail logs grow over time.</t>
  </si>
  <si>
    <t>Records Management and Legal Hold</t>
  </si>
  <si>
    <t>General Auditing and QA Auditing</t>
  </si>
  <si>
    <t>Provide a mechanism for automatically capturing all changes to all application-related tables, including the operation, timestamp, user identifier initiating the change, and the new values.
 For the purpose of this requirement, a change is considered and insertion, update or deletion to any table row or part of a row.
 For the purpose of this requirement, an operation is considered and insertion, update or deletion to any table row or part of a row.
 For the purpose of this requirement, the timestamp includes the date and time the change took place. 
 For the purpose of this requirement, the new values are the values inserted, updated or deleted from the table.</t>
  </si>
  <si>
    <t>Shall satisfy all performance and throughput requirements with journaling enabled.</t>
  </si>
  <si>
    <t>Provide the ability to capture multiple audit status values for all documents selected for audit. 
 Recognize that documents can be subject to multiple audits.
 For the purpose of this requirement, the audit status value is meaningful when it can be associated with a specific audit that was or is being performed.</t>
  </si>
  <si>
    <t>Allow an auditor to work on multiple cases at a time.</t>
  </si>
  <si>
    <t>Provide the ability to integrate with MVA’s external auditing system, Thomson Reuters AutoAudit®, and associated software for the purpose of performing internal audits.</t>
  </si>
  <si>
    <t>Assign those cases selected for a QA audit an audit status of “QA”.</t>
  </si>
  <si>
    <t>Assign those documents selected for a QA audit an audit status of “QA”.</t>
  </si>
  <si>
    <t>The file containing the identifying criteria for one or more documents can specify any combination of:
a. Document type(s)</t>
  </si>
  <si>
    <t>c. Meta data (indexing values)</t>
  </si>
  <si>
    <t>Provide the ability to include or exclude cases being considered for audit based on the configuration parameter of whether the case was closed manually, automatically or both.</t>
  </si>
  <si>
    <t>Provide the ability to specify those document types within a case that are subject to review.</t>
  </si>
  <si>
    <t>Provide auditors with a user interface that allows them to specify the audit role they are performing.</t>
  </si>
  <si>
    <t>When an auditor selects a case to begin/continue auditing, display documents associated with that case that are subject to audit.</t>
  </si>
  <si>
    <t>Present each document satisfying the family of cases, case and document type criteria to an auditor for examination.</t>
  </si>
  <si>
    <t>b. The audit value of any document in the case being audited has been changed from “selected”.</t>
  </si>
  <si>
    <t>b. Failed</t>
  </si>
  <si>
    <t>c. Revisit</t>
  </si>
  <si>
    <t>d. Indeterminate</t>
  </si>
  <si>
    <t>e. Second Opinion Requested</t>
  </si>
  <si>
    <t>f. Not applicable</t>
  </si>
  <si>
    <t>Set the document audit status to “not started” when a document has been identified for audit.</t>
  </si>
  <si>
    <t>b. Belongs to a case, but the case has not been identified for audit</t>
  </si>
  <si>
    <t>Allow users to indicate whether a record is closed.</t>
  </si>
  <si>
    <t>Identify the final disposition date, which is calculated from the date of closure.</t>
  </si>
  <si>
    <t>Allow for the automatic destruction of any content item that has not been designated as a record or non-record.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</si>
  <si>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Repository Management</t>
  </si>
  <si>
    <t>Provide the ability to manage multiple content types.</t>
  </si>
  <si>
    <t>Provide the ability to support a common set of index fields required for all documents.</t>
  </si>
  <si>
    <t>Provide the ability to support content types inheriting the index fields required for all documents.</t>
  </si>
  <si>
    <t>Provide the ability to support a set of index fields required for all documents of a particular content type.</t>
  </si>
  <si>
    <t>Provide the ability to support a set of index fields that are optional for all documents of a particular content type.</t>
  </si>
  <si>
    <t>Provide the ability to support content subtypes inheriting the index fields of the parent content type.</t>
  </si>
  <si>
    <t>Provide the ability to save all captured documents into a repository.</t>
  </si>
  <si>
    <t>Provide the ability to store a document in the repository using a Web-based GUI.</t>
  </si>
  <si>
    <t>Provide the ability to store a document in the repository using an API.</t>
  </si>
  <si>
    <t>Provide only authorized users with the ability to store a document.</t>
  </si>
  <si>
    <t>Provide the ability to update a document in the repository using a Web-based GUI.</t>
  </si>
  <si>
    <t>Provide the ability to update a document in the repository using an API.</t>
  </si>
  <si>
    <t>Provide only authorized users with the ability to update a document.</t>
  </si>
  <si>
    <t>Provide the ability to delete a document in the repository using a Web-based GUI.</t>
  </si>
  <si>
    <t>Provide the ability to delete a document in the repository using an API.</t>
  </si>
  <si>
    <t>Provide only authorized users with the ability to delete a document.</t>
  </si>
  <si>
    <t>Provide the ability to manage documents in a repository.  Manage is defined as store, retrieve, update, and delete.</t>
  </si>
  <si>
    <t xml:space="preserve">Provide the ability to manage documents of any format.
 Examples of some of the many formats are Microsoft Office formats, image formats, audio formats, and video formats. </t>
  </si>
  <si>
    <t>Provide the ability to provide version control on all managed documents.</t>
  </si>
  <si>
    <t>Allow content of unlimited size to be stored in the repository.</t>
  </si>
  <si>
    <t>Provide the ability to manage non-resident content using the repository.  
 For the purpose of this requirement, nonresident content refers to content that is stored outside for the repository (e.g., paper documents) and the location is a physical location or contact rather than an electronic storage location.</t>
  </si>
  <si>
    <t>Allow the contents of the repository to be partitioned on physical storage by business area.</t>
  </si>
  <si>
    <t>Allow the application-specific content to be segregated from other content in the database.</t>
  </si>
  <si>
    <t>Provide the ability to manage a collection of one or more templates for each content type.</t>
  </si>
  <si>
    <t>Provide the ability for a document to be checked in to allow a user to:
 save updates and edits to a document
 allow the saved changes available to other users
 make the document available to other users to check out to make their updates and edits</t>
  </si>
  <si>
    <t>Provide the ability for a user to check in a document and abandon any changes made to the document.  
 This is sometimes referred to as abandoning the reservation.</t>
  </si>
  <si>
    <t>Provide the ability for an administrator to check in a document on behalf of another user.  
 All changes made to the document will be lost.</t>
  </si>
  <si>
    <t>Provide the ability to retrieve a document in the repository using a Web-based GUI.</t>
  </si>
  <si>
    <t>Scan all content for malware using MVA designated tools prior to the content being saved, updated or otherwise modified in the DIWS repository.</t>
  </si>
  <si>
    <t>Provide the ability to specify a thumbnail at a designated resolution for content retrieval.
 The approach for satisfying this requirement may take many forms and it may be necessary to satisfy it in multiple ways.  For example, it may be determined that it is necessary to store thumbnail renditions for some document types.  In other instances, it may be practical to create a thumbnail rendition on the server.  It may also be reasonable to provide a utility to create a thumbnail at the browser or on the other side of an external interface.</t>
  </si>
  <si>
    <t>Provide the ability to retrieve a document in the repository using an API.</t>
  </si>
  <si>
    <t>Provide the ability to retrieve all related images when a multi-page scanned document is stored as a set of single page image files.</t>
  </si>
  <si>
    <t>Provide the ability to retrieve the latest checked in version of a document through use of a link or URL.</t>
  </si>
  <si>
    <t>Provide the ability to retrieve a specific version of a document through use of a link or URL.</t>
  </si>
  <si>
    <t>Provide the ability to present a retrieved document by launching a document viewing tool, when the retrieval is intended for viewing.</t>
  </si>
  <si>
    <t>Provide the ability to present a retrieved document by launching a document editing tool, when the retrieval is intended for editing.</t>
  </si>
  <si>
    <t>Provide the ability to present a retrieved document by using the browser.</t>
  </si>
  <si>
    <t>Provide the ability to automatically decrypt an encrypted file using decryption key or password saved in the metadata or elsewhere.
 For the purpose of this requirement, “an encrypted file” refers to a file that was received as an encrypted file and a decryption key or password provided and saved with the file.  
 A typical example would be retrieving an encrypted document that was sent by an external user.  The original document and the decryption information are retained for evidentiary purposes.  Once inside MVA, there would be no reason to retain the user supplied encrypted file other than for evidentiary purposes.</t>
  </si>
  <si>
    <t>Provide PDF linearization for faster viewing of PDF files.
 PDF linearization is sometimes referred to as “Fast Web View”.</t>
  </si>
  <si>
    <t>Provide the ability to view TIFF images as they are downloaded to the browser without having to wait for the download to complete.
 This capability is similar to PDF linearization.</t>
  </si>
  <si>
    <t>Provide the ability to retrieve a document as a file.
 This could be used by an external application that requests a document be returned as a file.  The external application may have instructed DIWS as to where the file should be placed or DIWS may need to provide the external program with a URL to the location where the file was placed.</t>
  </si>
  <si>
    <t>Provide the ability to retrieve a document as a pointer to a block of memory.
 This could be used by an external application that requests a document be left in memory and a pointer to the content be returned to the external application.</t>
  </si>
  <si>
    <t>Provide the authorized user with the ability to access the version tree for a document containing those document versions that they are authorized to view.
 For the purpose of this requirement, “access” shall include retrieval (in all of it forms) and viewing (on all devices).</t>
  </si>
  <si>
    <t>Provide the authorized user with the ability to access any version of a document that appears in a version tree.
 For the purpose of this requirement, “access” shall include retrieval (in all of it forms) and viewing (on all devices).</t>
  </si>
  <si>
    <t>Provide the ability to designate specific content as being accessible to everyone within the enterprise without presenting credentials.
 An example of this content would be the daily newsletter.</t>
  </si>
  <si>
    <t>Provide the ability to designate specific content as being accessible to anyone without presenting credentials.
 An example of this content would be the content in the public domain such as directions to the facility or the hours of operation.</t>
  </si>
  <si>
    <t>When multiple versions of content exist and the user has not specified a version to retrieve or view, retrieve the version of the content that is checked out if the retrieval request is made by the person that has the content checked out.</t>
  </si>
  <si>
    <t>Provide the ability to specify one or more content formats in order of preference for content retrieval, retrieving the first specified format that is available.
 For the purpose of this requirement, the format of the content is important.  It may be preferable to retrieve a PDF file, but if a PDF file is not available, a TIFF file would be acceptable.</t>
  </si>
  <si>
    <t>Provide the ability to modify previously saved document assembly instructions.</t>
  </si>
  <si>
    <t>Provide the ability to delete previously saved document assembly instructions.</t>
  </si>
  <si>
    <t>Provide the ability to specify whether a specific version or the latest version of a document will be used in a document assembly.</t>
  </si>
  <si>
    <t>Provide the ability to execute previously saved document assembly instructions and save the resulting assembled document in the repository.</t>
  </si>
  <si>
    <t>Provide the ability to specify the order of the assembled documents in a saved assembly of documents.</t>
  </si>
  <si>
    <t>Provide the ability to incorporate metadata into a document assembly.</t>
  </si>
  <si>
    <t>Provide the ability to incorporate metadata as barcodes and other machine-readable formats into a document assembly.</t>
  </si>
  <si>
    <t>Provide the ability to include an electronic signature into any document at a configurable location on the document.</t>
  </si>
  <si>
    <t>Provide a configurable option to either include electronic signatures as a layer or integrated into an image or document.</t>
  </si>
  <si>
    <t>Provide the ability to relate and assemble any number of single-page images, multi-page images, single page documents and multi-page documents into one document known as a "saved assembly of documents".</t>
  </si>
  <si>
    <t>Provide the ability to query all of the "saved assembly of documents" that an image or document is used in.</t>
  </si>
  <si>
    <t>Provide the ability to save the machine executable instructions for assembling documents in a document known as “document assembly instructions”.</t>
  </si>
  <si>
    <t>Provide the ability to create document assembly instructions.</t>
  </si>
  <si>
    <t>Provide the ability to manually save published documents in the repository for future retrieval.</t>
  </si>
  <si>
    <t>Provide the ability to automatically save published documents in the repository for future retrieval.</t>
  </si>
  <si>
    <t xml:space="preserve">b. HTML formats </t>
  </si>
  <si>
    <t>c. XML formats</t>
  </si>
  <si>
    <t>Provide the ability to save and index a correspondence template that has been merged with data.</t>
  </si>
  <si>
    <t>Provide the ability to print correspondence with an appropriate envelope for mailing.</t>
  </si>
  <si>
    <t>Provide the ability to print using pre-printed forms.</t>
  </si>
  <si>
    <t>e. the print device the document was printed on</t>
  </si>
  <si>
    <t>f. parameters of the print request (e.g., color, copied, single-sided)</t>
  </si>
  <si>
    <t>c. the name of the person that made the print request</t>
  </si>
  <si>
    <t>b. when the print request was made</t>
  </si>
  <si>
    <t>Provide the ability to print mailing labels containing information (e.g., addresses or docket numbers) automatically extracted from a document (e.g., correspondence).</t>
  </si>
  <si>
    <t>Record the identifier of the mailing address for documents that will have a mailing label attached.</t>
  </si>
  <si>
    <t>Correspondence Tracking</t>
  </si>
  <si>
    <t>Provide the ability to retrieve the status of a specific correspondence item from Internet Quorum4.</t>
  </si>
  <si>
    <t>Provide a content/document type for unsolicited correspondence that has arrived at MVA.</t>
  </si>
  <si>
    <t>Provide the ability to change the content/document type of the unsolicited correspondence content/document type.</t>
  </si>
  <si>
    <t>Provide the ability to scan and index unsolicited correspondence.</t>
  </si>
  <si>
    <t>Provide the ability to assign a unique correspondence tracking identifier for each piece of unsolicited correspondence.</t>
  </si>
  <si>
    <t>Provide the ability to capture all correspondence and all attachments that arrive electronically (e.g., fax, e-mail, Web, and disk).</t>
  </si>
  <si>
    <t>Provide the ability to scan all correspondence and attachments that arrive at MVA in a paper format.</t>
  </si>
  <si>
    <t>Provide the ability to assign a unique correspondence tracking identifier to all correspondence and attachments that arrive at MVA.</t>
  </si>
  <si>
    <t>Automatically instruct the scanner to separate checks from incoming correspondence.</t>
  </si>
  <si>
    <t>Provide the ability to create an ad hoc workflow to route correspondence and attachments that arrive at MVA.</t>
  </si>
  <si>
    <t>Provide the ability to automatically assign correspondence of a specific document type, and the associated attachments, that arrive at MVA to an appropriate workflow.</t>
  </si>
  <si>
    <t>Provide the workflow illustrated in Figure 3 Correspondence Tracking Intake, Capture and Response Workflow Components.</t>
  </si>
  <si>
    <t>Provide the workflow illustrated in Figure 4 Correspondence Tracking External Delivery Company Status Monitoring.</t>
  </si>
  <si>
    <t>Provide the ability to manually assign all correspondence and attachments that arrive at MVA to an appropriate workflow.</t>
  </si>
  <si>
    <t>Provide the ability to route all correspondence and attachments that arrive at MVA in a workflow.</t>
  </si>
  <si>
    <t>Automatically capture the following index information for all checks identified as part of incoming correspondence:
a. Check amount</t>
  </si>
  <si>
    <t>b. Check date</t>
  </si>
  <si>
    <t>c. Check number</t>
  </si>
  <si>
    <t>d. Check ABA routing number</t>
  </si>
  <si>
    <t>e. Check account number</t>
  </si>
  <si>
    <t>f. Check issuer</t>
  </si>
  <si>
    <t>g. Document batch the check was part of</t>
  </si>
  <si>
    <t>h. All other information that is common to scanned documents (e.g., scan date, scanner, scan operator, document format).</t>
  </si>
  <si>
    <t>Automatically remind the appropriate staff whenever correspondence has not been started within a configurable period of time.
 For the purpose of this requirement, a period of time may be measured in hours or days. 
 Reminders would be expected to be sent to all members of a group if the workflow step has not been started within a configurable period of time.</t>
  </si>
  <si>
    <t>Automatically remind the appropriate staff whenever correspondence has not been completed within a configurable period of time.
 For the purpose of this requirement, a period of time may be measured in hours or days. 
 Reminders would be expected to be sent to all members of a group if the workflow step has not been completed within a configurable period of time.</t>
  </si>
  <si>
    <t>Automatically update the status of external correspondence tracking systems based on the progress of correspondence in a workflow.</t>
  </si>
  <si>
    <t>Include all other workflow requirements included in the Workflow section of DIWS 2 Appendix 5.</t>
  </si>
  <si>
    <t>Provide the ability to print properly addressed envelopes for replies that will be delivered by couriers and other non-electronic transport.</t>
  </si>
  <si>
    <t>Print a tracking cover sheet for all replies requiring a delivery tracking number.</t>
  </si>
  <si>
    <t>Provide the ability to query the status of any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</si>
  <si>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</si>
  <si>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was sent to MVA and has an Internet Quorum4 tracking number.</t>
  </si>
  <si>
    <t>Provide the ability to manually execute all reports identified in this section.</t>
  </si>
  <si>
    <t>Provide the ability to send correspondence with tracking numbers using USPS, Federal Express, UPS, and others.</t>
  </si>
  <si>
    <t>Provide the ability to automatically interrogate the delivery services for the status of all correspondence sent with tracking numbers and record the tracking numbers, the tracking record, and the date the tracking record was most recently updated.</t>
  </si>
  <si>
    <t>Provide the ability to configure the frequency with which the delivery services are automatically interrogated.</t>
  </si>
  <si>
    <t>Provide the ability to automatically begin integrating the delivery services when a delivery number is assigned.</t>
  </si>
  <si>
    <t>Provide the ability to automatically cease interrogating the delivery services when the correspondence has reached its destination.</t>
  </si>
  <si>
    <t>Capture the information obtained from interrogating the delivery services as part of the correspondence tracking information maintained in DIWS 2.</t>
  </si>
  <si>
    <t>Provide the ability to query the status of any correspondence that is being sent with a tracking number.</t>
  </si>
  <si>
    <t>Provide the ability to automatically execute a report on the status of all correspondence that is being tracked at a configurable interval and save the report results to a configurable folder in the repository.</t>
  </si>
  <si>
    <t>Support 27TB of image content, at a growth rate of 15% compounded annually, beginning January 2016.</t>
  </si>
  <si>
    <t>Be able to store and manage 125TB or more of image content during the life of the contract.</t>
  </si>
  <si>
    <t>Support 395 million images, at a growth rate of 15% compounded annually, beginning January 2016.</t>
  </si>
  <si>
    <t>Support 1,000 concurrent users, at a growth rate of 5% compounded annually, beginning January 2016.
 For purposes of this requirement, a concurrent user is a user that performs an operation within 60 seconds of another user.</t>
  </si>
  <si>
    <t>Support five (5) high-volume, bulk scanners. 
 High-volume scanners are defined as scanners that can scan at a rate of not less than one hundred-twenty (120) double-sided pages per minute, 300 dpi, 24-bit color, for up to 500 consecutive pages.</t>
  </si>
  <si>
    <t>Support 5 concurrent bulk scan operators working concurrently with all other activities.
 For purposes of the requirements in this section, the time for bulk scanning is to be measured at the bulk scanning/back office location while other activities are being performed at locations typical for those activities and at loads specified for those activities.</t>
  </si>
  <si>
    <t>Support one hundred sixty (160) operation/counter scanners at the MVA counters located in multiple locations.
 Operational scanners are defined as scanners that can scan at a rate of not less than forty (40) double-sided pages per minute, 300 dpi, 24-bit color, for up to 200 consecutive pages.</t>
  </si>
  <si>
    <t>Support the capture of 10,000 pages per day per operational/counter scanners.</t>
  </si>
  <si>
    <t>Support 100 concurrent operation/counter scan operators working concurrently with all other activities.</t>
  </si>
  <si>
    <t>Support one hundred-fifty (150) convenience/desktop scanners at the back office desks located in multiple locations.
 Desktop scanners are defined as scanners that can scan at a rate of not less than twenty-five (25) double-sided pages per minute, 300 dpi, 24-bit color, for up to fifty (50) consecutive pages.</t>
  </si>
  <si>
    <t>Support the capture of 200 pages per day per convenience/desk scanners.</t>
  </si>
  <si>
    <t>Support 100 concurrent convenience/desktop scan operators working concurrently with all other activities.</t>
  </si>
  <si>
    <t>Support 15 documents per second being scanned at the operator stations, with an average storage time of one second and a maximum retrieval of three seconds.
 For purposes of the requirements in this section, the time for scanning at the operator stations is to be measured at the operations/counter location(s) while other activities are being performed at locations typical for those activities and at loads specified for those activities.</t>
  </si>
  <si>
    <t>Support 20 concurrent indexing operators indexing a least six documents per minute per operator working concurrently with all other activities.
 For purposes of the requirements in this section, the time for indexing operations is to be measured at the indexing or back office location while other activities are being performed at locations typical for those activities and at loads specified for those activities.
 For the purpose of this requirement, “working concurrently” should be interpreted as pressing the index button with all index values for an image or document being sent to the repository.</t>
  </si>
  <si>
    <t>Support 20 documents per second being served to the repository for storage, with storage being completed on average in two seconds with a maximum of three seconds.
 For purposes of the requirements in this section, the time for documents being served to the repository for storage is to be measured at the operations counter location(s) while other activities are being performed at locations typical for those activities and at loads specified for those activities.</t>
  </si>
  <si>
    <t>Support 70 documents per second being retrieved from the repository for viewing, with an average retrieval time of one second and a maximum retrieval of three seconds.
 Timing is to be measured at an operations/counter location.</t>
  </si>
  <si>
    <t>Provide the ability to support twenty (20) initial e-mail accounts, and up to one hundred (100) e-mail accounts, for automatically capturing incoming and outgoing e-mails.</t>
  </si>
  <si>
    <t>Provide the ability to support ten (10) initial fax numbers, and up to fifty (50) fax numbers, for automatically capturing incoming and outgoing faxes.</t>
  </si>
  <si>
    <t>Provide the ability to support five hundred (500) initial FTP/SFTP accounts and folders, and up to 5,000 FTP/SFTP accounts and folders, for automatically capturing incoming FTP traffic.
 For the purpose of this requirement, an incoming FTP/SFTP account is used by an MVA business unit to accept content from external users and systems.  Typically, one account is assigned to each external user or system.  Each FTP/SFTP account allows a specific customer, supplier, vendor or other entity to transmit content to the MVA.  Some FTP/SFTP accounts will exist for a limited time (e.g., while an RFP is open for response) after which time the account will be made inaccessible.
 For the purpose of this requirement, one incoming FTP/SFTP folder is associated with each incoming FTP/SFTP account to ensure information sent to the MVA is separated by source.</t>
  </si>
  <si>
    <t>Provide the ability to support twenty (20) initial FTP/SFTP accounts and folders, and up to one hundred (100) FTP/SFTP accounts and folders, for automatically capturing outgoing FTP traffic.
 For the purpose of this requirement, an outgoing FTP/SFTP account is used by an MVA business unit to send content to external users and systems.  Typically, one account would be assigned to each business area and could be used to communicate with an unlimited number of customers, suppliers, vendors or other entities.</t>
  </si>
  <si>
    <t>Provide response time of 0.15 seconds for presenting a drop down or selection list to a user for any indexing any field during document indexing.
 The time shall be measured from a DIWS 2 laptop or desktop and shall apply to all index fields for all document and content types.</t>
  </si>
  <si>
    <t>Support data validation against mainframe data</t>
  </si>
  <si>
    <t>Support data validation against local database tables</t>
  </si>
  <si>
    <t>Support data validation against non-local database tables</t>
  </si>
  <si>
    <t>Support data validation using Web interfaces to external systems</t>
  </si>
  <si>
    <t>Support data validation using Web services</t>
  </si>
  <si>
    <t>Support an API that accepts a file containing meta data and file URLs for content that is to be stored in the repository.</t>
  </si>
  <si>
    <t>Support an API that accepts a memory resident data structure containing meta data and file URLS for content that is to be stored in the repository.</t>
  </si>
  <si>
    <t>Support an API that presents dialog box for scanning and indexing an image.</t>
  </si>
  <si>
    <t>Support an API that returns content in a file to the calling application.</t>
  </si>
  <si>
    <t>Support an API that returns content in a memory resident data structure to the calling application.</t>
  </si>
  <si>
    <t>Support an API that presents content in a pop-up leveraging a viewing tool.</t>
  </si>
  <si>
    <t>Support an API that accepts a set of parameters containing metadata for performing repository searches.</t>
  </si>
  <si>
    <t>Support an API that accepts a set of parameters for performing full text repository searches.</t>
  </si>
  <si>
    <t>Ability to integrate with the latest two versions of SalesForce.</t>
  </si>
  <si>
    <t>Provide the ability to integrate with Imprivata OneSign Agent 4.8.003.33 for single sign on.</t>
  </si>
  <si>
    <t>Support Microsoft Server 2012.</t>
  </si>
  <si>
    <t>Support future versions of Microsoft Server within one year of the version being released.</t>
  </si>
  <si>
    <t>Support Microsoft Internet Explorer, version 9.</t>
  </si>
  <si>
    <t>Support Microsoft Internet Explorer, version 10.</t>
  </si>
  <si>
    <t>Support Microsoft Internet Explorer, version 11.</t>
  </si>
  <si>
    <t xml:space="preserve">Support future versions of Microsoft Internet Explorer within six months of the version being released. </t>
  </si>
  <si>
    <t>Support Microsoft Edge (browser).</t>
  </si>
  <si>
    <t>Support Java at level 1.8.0.45 JRE and later.</t>
  </si>
  <si>
    <t>For VPN, support the Cisco ASA for remote access VPN tunnels using Entrust tokens and also have a JUNIPER 6500 SSL Appliance for a Web VPN portal.</t>
  </si>
  <si>
    <t>Support Vormetric Data Encryption Expert, version 5.2.3 for encrypting content at rest.</t>
  </si>
  <si>
    <t>Support Android-based smart phones running Android v5.0 ("Lollipop") and later.
 For purposes of this requirement, when a specific version of an operating system is mentioned, the latest patches, fixes, and enhancements for that version that are available at the time DIWS goes into production shall apply.</t>
  </si>
  <si>
    <t>Support Apple smart phone devices running the iOS operating system.</t>
  </si>
  <si>
    <t>Support Apple tablet devices running the iOS operating system.</t>
  </si>
  <si>
    <t>Support Apple watch devices integrated with the iOS operating system.</t>
  </si>
  <si>
    <t>Support smart phone devices running the Android operating system.</t>
  </si>
  <si>
    <t>Support tablet devices running the Android operating system.</t>
  </si>
  <si>
    <t>Support watch devices integrated with the Android operating system.</t>
  </si>
  <si>
    <t>Support desktop and laptop devices running the Microsoft Windows 8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</si>
  <si>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Microsoft Windows 10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</si>
  <si>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latest version of the Microsoft Windows operating system within one year of the operating system being released.
 For purposes of this requirement, the latest patches, fixes, and enhancements for that version that are available at the time DIWS goes into production shall apply.</t>
  </si>
  <si>
    <t>Ensure that devices are mobile aware for sending content.
 For the purpose of this requirement, “Mobile aware” means that a device is aware of its location and the attributes of that location.  For example, a user may have captured images on a tablet device or smart phone that automatically upload from the device to DIWS 2 when the device has a signal and is able to connect to the MVA network and DIWS 2.</t>
  </si>
  <si>
    <t>Ensure that devices are mobile aware for receiving content.
 For the purpose of this requirement, “Mobile aware” means that a device is aware of its location and the attributes of that location.  For example, a user may have a request pending to retrieve images on a tablet device or smart phone that automatically download from DIWS 2 to the device when the device has a signal and is able to connect to the MVA network and DIWS 2.</t>
  </si>
  <si>
    <t>Ensure all of the existing structured content (database records) for an application (e.g., HR or AP) is migrated.</t>
  </si>
  <si>
    <t>Ensure all of the existing unstructured content (e.g., images and documents) for all applications (e.g., HR or AP) is migrated.</t>
  </si>
  <si>
    <t>Perform quality assurance on all migrated records to ensure the correctness, completeness and other integrity of the migrated information.</t>
  </si>
  <si>
    <t>Detect and correct data quality issues in existing structured content and unstructured content, working with MVA staff to suggest corrections.</t>
  </si>
  <si>
    <t>Use Cases</t>
  </si>
  <si>
    <t>C1</t>
  </si>
  <si>
    <t>C2</t>
  </si>
  <si>
    <t>C3</t>
  </si>
  <si>
    <t>C4</t>
  </si>
  <si>
    <t>C5</t>
  </si>
  <si>
    <t>C6</t>
  </si>
  <si>
    <t>C7</t>
  </si>
  <si>
    <t>C8</t>
  </si>
  <si>
    <t>C9</t>
  </si>
  <si>
    <t>C13</t>
  </si>
  <si>
    <t>C12</t>
  </si>
  <si>
    <t xml:space="preserve">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For the purpose of this requirement:
 Examples of “performs the capture” means scanning paper documents, retrieving the electronic attachments from e-mail, retrieving the fax stream from an incoming fax, and retrieving the incoming data stream from FTP/SFTP.
 “Content that arrives” indicates content that arrived via mail, courier, hand delivery, e-mail, fax, FTP/SFTP, messaging, or other means.
 “Content” may refer to multiple items of content.  For each content item, the content type is automatically determined by the capture software.  Additionally, for certain content types, indexing information will also be automatically extracted from the content.
 “Information that ties the correspondence to a trigger event in an external system” is expected to include cover sheets, bar codes, subject lines in e-mail, subject lines in faxes, the text of a text message, the file name of an FTP/SFTP transmission, and other sources.
 “Communications medium” is the mechanism used for sending the information.  Examples include: mail, courier, hand delivery, e-mail, fax, FTP/SFTP, messaging, or other means. 
 DIWS 2 will use the e-mail system to provide an acknowledgement and/or an acknowledgement e-mail if one was requested by the sender.  DIWS 2 may also be configured to send an automated message to the sender indicting that the e-mail was received.
 “Trigger event” is used as a generic term to a combination of one or more content types and metadata values.  Examples of a trigger event could be a case number or some other recognizable identifier.
 “Triggers a workflow” refers to launching a specific workflow from a set of workflows or continuing a workflow that is waiting for content.  The specific workflow is determined by the content type, content source, and other identifiable information. A default workflow is always available for instances where a specific workflow is not found.
 A configurable number of attempts should be made to initiate the workflow in the external system.  After the configurable number of attempts fails, an error handling workflow in DIWS 2 should be triggered.
 This requirement will be interpreted in a manner that is compatible with the Section 2.2, requirements 9, 10, 11, 12, 13, 24, and other requirements in section 2.2.
</t>
  </si>
  <si>
    <t>C14</t>
  </si>
  <si>
    <t>C15</t>
  </si>
  <si>
    <t>C16</t>
  </si>
  <si>
    <t>C17</t>
  </si>
  <si>
    <t>C18</t>
  </si>
  <si>
    <t>C19</t>
  </si>
  <si>
    <t>Functionality</t>
  </si>
  <si>
    <t>Accept a DIWS 2 identifier that was previously provided by DIWS 2 when content was saved, and return the content and all associated meta data.
 For the purpose of this requirement, if a unique identifier was provided by the external system that passed the information to DIWS 2, this will be indicated by a parameter that will be used by DIWS 2 to retrieve the content.</t>
  </si>
  <si>
    <t>Accept a DIWS 2 identifier for a template and a data structure arriving via the DIWS 2 external system interface, assemble template and data structure, save the assembled content, and return a DIWS 2 identifier that can be used to retrieve the content in future.
 For the purpose of this requirement, assembling the content allows for data to be merged into a document or template.  An example of this requirement would be including the name, address and date into the addressee section of the template.</t>
  </si>
  <si>
    <t>Monitor incoming e-mail mailboxes for content, index and store the content based on information contained in the e-mail and attachments, and call an external procedure to trigger a DIWS 2 External System workflow for processing the incoming e-mail and attachments.</t>
  </si>
  <si>
    <t>Monitor incoming text message mailboxes for content, index and store the content based on information contained in the text message and attachments, and call an external procedure to trigger a DIWS 2 External System workflow for processing the incoming text message and attachments.
 For the purpose of this requirement, there may be technical limitations that may limit certain capabilities.  For example, attachments are not supported by basic text messaging (SMS), but they are supported by MMS.</t>
  </si>
  <si>
    <t>Capture and index e-mail confirmations, e-mail errors, and fax transmittal sheets associated with all attempts to send e-mails, faxes, and text messages.</t>
  </si>
  <si>
    <t>Provide the ability to clear the manual verification status associated with content.</t>
  </si>
  <si>
    <t>Provide the ability to manually add redact renditions for content in DIWS 2 repository.</t>
  </si>
  <si>
    <t>Provide the ability to automatically create redacted renditions for content in DIWS 2 repository.</t>
  </si>
  <si>
    <t>Provide the ability to query the presence of content in DIWS 2 repository.</t>
  </si>
  <si>
    <t>Provide the ability to retrieve the audit trial for content in DIWS 2.</t>
  </si>
  <si>
    <t>Provide the ability to alter the metadata associated with content in DIWS 2.</t>
  </si>
  <si>
    <t>Provide the ability to alter the retention period for content in DIWS 2.</t>
  </si>
  <si>
    <t>Provide the ability to assign or alter the security information associated with content in DIWS 2.</t>
  </si>
  <si>
    <t>Provide the ability to search for one or more pieces of content in DIWS 2 using metadata values containing full, partial or wild card values.</t>
  </si>
  <si>
    <t>Provide the ability to extract data from fields in specified areas of an image or document.
 See Appendix 5, section 3.5 Indexing, for additional requirements related to extracting information.</t>
  </si>
  <si>
    <t>Provide the ability to automatically determine the content type for a supplied image or document.
 See Appendix 5, section 3.2 Capture, for additional requirements related to automatically recognizing content types.</t>
  </si>
  <si>
    <t>Additional Integration</t>
  </si>
  <si>
    <t>Process</t>
  </si>
  <si>
    <t>Identify measurements for ensuring the process is repeatable, achieves goals, and produces meaningful results.</t>
  </si>
  <si>
    <t>Provide the ability to cease logging all transactions taking place on one or more DIWS 2 External System interfaces.</t>
  </si>
  <si>
    <t xml:space="preserve">Define the attributes associated with the document type and subtypes used for logging DIWS 2 External System interface traffic during the requirements gathering and design activities.  </t>
  </si>
  <si>
    <t>Provide the ability to determine the status of all DIWS 2 External System interface(s).</t>
  </si>
  <si>
    <t>Provide the ability to enable or disable all DIWS 2 External System interfaces.</t>
  </si>
  <si>
    <t>Provide the ability to determine the status of one or more specific DIWS 2 External System interfaces.</t>
  </si>
  <si>
    <t>Provide the ability to log all transactions taking place on one or more DIWS 2 External System interfaces.</t>
  </si>
  <si>
    <t>Provide the ability to spool the transaction information taking place on one or more DIWS 2 External System interfaces.</t>
  </si>
  <si>
    <t>Provide the ability to launch a dialog box or similar user interface to perform scanning, indexing and image quality operations on behalf of an external system.</t>
  </si>
  <si>
    <t>Provide the ability to launch a dialog box or similar user interface to perform content searching, with the ability to view content on behalf of an external system.</t>
  </si>
  <si>
    <t>Provide the ability to launch a dialog box or similar user interface to perform content assembly on behalf of an external system.</t>
  </si>
  <si>
    <t>Provide the ability to launch a dialog box or similar user interface to perform content redaction on behalf of an external system.</t>
  </si>
  <si>
    <t>Provide the ability to store the results of the query or report in the DIWS 2 repository.</t>
  </si>
  <si>
    <t>Provide the ability to search for logs that have been captured and stored in the DIWS 2 repository using reports and queries.
 For the purpose of this requirement, a report is the result of a query that is formatted for printing or storage.  A query is search that provides a list of documents that satisfy specified criteria.</t>
  </si>
  <si>
    <t>Ensure that all aspects of the interfaces are capable of operating synchronously, with options for asynchronous operation for specific components.</t>
  </si>
  <si>
    <t>Provide an operational interface that is capable of working simultaneously with multiple external environments. 
 For the purpose of this requirement, multiple external environments should be considered as one or more external environments interacting simultaneously and or concurrently with one DIWS 2 environment.
 An example of this would be the test and training environment of the DIWS 2 External System interacting concurrently with the DIWS 2 test environment.</t>
  </si>
  <si>
    <t>Offeror A</t>
  </si>
  <si>
    <t>External System (Apndx 10)</t>
  </si>
  <si>
    <t>NonFunctional (Apndx 5)</t>
  </si>
  <si>
    <t>Advanced (Apndx 5)</t>
  </si>
  <si>
    <t>Common (Apndx 5)</t>
  </si>
  <si>
    <t>Capture (Apndx 5)</t>
  </si>
  <si>
    <t>Legacy Migration (Apndx 9)</t>
  </si>
  <si>
    <t>Records Management</t>
  </si>
  <si>
    <t>Define rules for applying the records management model to all migrated content.</t>
  </si>
  <si>
    <t>Obtain approval for the records management model as it applies to migrated content.</t>
  </si>
  <si>
    <t>Apply the records management model and any extensions for required for migrated content.</t>
  </si>
  <si>
    <t>Validate the correctness of the records management model and apply corrections as required.</t>
  </si>
  <si>
    <t>Identify the legacy security model for all content subject to migration in each business area.</t>
  </si>
  <si>
    <t>Obtain approval for the security model from the MVA.</t>
  </si>
  <si>
    <t>Apply the security model to the migrated content.</t>
  </si>
  <si>
    <t>Validate the correctness of the security model and apply corrections as required.</t>
  </si>
  <si>
    <t xml:space="preserve">Iteratively apply all rules listed in section 2.7 Security as many times as needed to perform a successful application of the security rules to the migrated content associated with each business area. </t>
  </si>
  <si>
    <t>Perform migrations outside of business hours to minimize the impact on business operations.</t>
  </si>
  <si>
    <t>Preserve segregation of content by business area/division.
 The business currently segregates the storage by business area onto separate volumes.  This practice is expected to be continued in the future.</t>
  </si>
  <si>
    <t>Perform the migration in manageable collections that can be performed over night or over a weekend.
 Multiple collections may be performed in a time period.  For example, it may be practical to migrate five or six overnight collections during a weekend. 
 For most business areas/divisions this means splitting the content into two or more collections.</t>
  </si>
  <si>
    <t>Execute the agreed to plan for the approved migration process.</t>
  </si>
  <si>
    <t xml:space="preserve">Produce a data extract in machine readable format that identifies the attributes of all content that is subject to migration for each business area. </t>
  </si>
  <si>
    <t>Produce an electronic report in human readable format that identifies the attributes of all content that is subject to migration for each business area.
 Although it is unlikely a human would read one or more reports that contain(s) information on nearly 300 million documents, there should be a means for a business user to look for content that is subject to migration.</t>
  </si>
  <si>
    <t>Define rules for performing data cleansing and ensuring clean content.</t>
  </si>
  <si>
    <t>Obtain approval for the migration process from the MVA.</t>
  </si>
  <si>
    <t>Prepare a schedule to implement the approved migration process.</t>
  </si>
  <si>
    <t>Present the migration process to the MVA for review.</t>
  </si>
  <si>
    <t>Work with the business to agree on the details and best approach for performing data cleansing.</t>
  </si>
  <si>
    <t>Work with the business to agree on the details and best approach for performing data mapping.</t>
  </si>
  <si>
    <t>Identify the legacy document/content types and associated index/attributes subject to migration in each business area.</t>
  </si>
  <si>
    <t>Ensure all unstructured content is able to be retrieved using the document/content types and values agreed to.</t>
  </si>
  <si>
    <t>Define and/or update the to-be document/content types and associated attributes in DIWS 2.</t>
  </si>
  <si>
    <t>Export the legacy (as-is) document/content type attribute values and the corresponding to-be attribute values, as an electronic list, to the MVA.</t>
  </si>
  <si>
    <t>Configure the rules in the migration tool for mapping the legacy document/content types and attributes to the to-be document/content types and attributes.</t>
  </si>
  <si>
    <t>Validate the correctness of the rules in the migration tool for mapping the legacy document/content types to the document/content types.</t>
  </si>
  <si>
    <t>2.6.3</t>
  </si>
  <si>
    <t>Migration Scope</t>
  </si>
  <si>
    <t>Scheduling</t>
  </si>
  <si>
    <t>Iteratively perform the migrations for each collection of content (“iterative migrations”) until the migration of the collection of content executes without error.</t>
  </si>
  <si>
    <t>No formalized process or procedure exists (or is incomplete) or the required work has not been previously performed.</t>
  </si>
  <si>
    <t>F</t>
  </si>
  <si>
    <t>P</t>
  </si>
  <si>
    <t>j. Defining the process for altering the rules when required.</t>
  </si>
  <si>
    <t>i. Identifying rules governing any other activity, resource or access necessary to maintain and promote effective unstructured content migration.</t>
  </si>
  <si>
    <t>h. Establishing the criteria for promoting migrated content into the production environment (e.g., first demonstrate successful migration of content into a test or migration environment with zero errors).</t>
  </si>
  <si>
    <t>d. Establishing rules for standing up an environment or server within an environment (including funding).</t>
  </si>
  <si>
    <t>c. Defining document/content types in an environment.</t>
  </si>
  <si>
    <t>Provide all tools that will be used for performing the migration activities, including tools for automating the migration and for validating the correctness and completeness of the migrated content.</t>
  </si>
  <si>
    <t>Document/ Content Types</t>
  </si>
  <si>
    <t>The system shall permit the batch operator who creates the batch to enter or select information describing the batch (e.g., content type, date)</t>
  </si>
  <si>
    <t>Provide the ability to create a new document upon recognition of a separator page.
 For the purpose of this requirement, separator pages take many formats and are referred to by many names (e.g., barcode pages, “T pages”).
 Note that this requirement should not be interpreted to mean separator pages are mandatory.  There is an expectation that the software would recognize and differentiate new documents without a separate page being present.</t>
  </si>
  <si>
    <t>The scanning functionality shall be able to recognize and decipher: 
a. Alpha-numeric barcodes (Code 128, Code 39, Code 93, LOGMARS)</t>
  </si>
  <si>
    <t>Provide the ability to capture transaction identifiers, business unit identifiers and other index field values from barcoded pages.
 For the purpose of this requirement, “barcoded pages” are pages that contain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</si>
  <si>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multiple values from each barcode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</si>
  <si>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information from multiple barcodes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</si>
  <si>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 xml:space="preserve">Provide the ability to create scanner profiles for color scanning for each scanner model at each supported resolution and each supported form factor. 
a. “Scanner model”, as used in this requirement, shall apply to all scanners in use during development, testing, and production for as long as the system is under development or being supported in production. </t>
  </si>
  <si>
    <t>Provide the configurable ability based on document type to detect blank documents and:
a. Ignore/exclude the blank document</t>
  </si>
  <si>
    <t>Be configurable to capture all multipage images as a set of single image files.
 For purposes of this requirement, images may originate from a scanner, fax machine or other source.</t>
  </si>
  <si>
    <t>For external e-mail that was forwarded internally, capture all available information about the external sender.
 External e-mails may arrive at the enterprise from external sources via e-mail addresses other than those set up for capturing e-mail.  In these cases the recipient will forward the e-mail to the e-mail address set up for capturing e-mail.  It is important to capture the information about the external sender that will appear earlier in the e-mail thread.
 In the event an e-mail was forwarded multiple times externally to the MVA, capture the external e-mail information that forwarded the e-mail to the MVA.
 “All available information” acknowledges the fact that the full header may not be available for e-mails that are forwarded.  However, the sender, subject, date and time should be available.</t>
  </si>
  <si>
    <t>Maintain a configurable profile for each device that is capable of providing content to DIWS 2 that includes relevant operational parameters for that device.
For the purpose of this requirement, the minimal operational parameters include:
a. scanners – brightness, contrast, dpi, scanner credentials, action to take on device offline or repeated failure</t>
  </si>
  <si>
    <t>Provide one or more applications that are configured for capturing content using smartphones and tablets when working remotely and at client/customer locations and transmitting that content to DIWS without returning to the office. 
For the purpose of this requirement:
a. It is often necessary to travel to an external site and use a smartphone or tablet to capture images of people, equipment and facilities.  These images shall be indexed and transmitted to DIWS using communications capabilities built into the device.</t>
  </si>
  <si>
    <t>b. In another scenario the staff are working offsite for days or weeks at a time.  There is an expectation that the images that the staff captures shall be sent to DIWS immediately, possibly triggering a workflow, without requiring the worker to visit an MVA facility.</t>
  </si>
  <si>
    <t>Provide external users with one or more secure areas (“Secure Area”) where they can save electronic documents using FTP and SFTP.
 For the purpose of this requirement, external users refers to MVA customers, suppliers, and other non-MVA staff, located outside of the firewall.</t>
  </si>
  <si>
    <t>Protect the Secure Area with a password that is known only to each external user.</t>
  </si>
  <si>
    <t>Isolate each external user’s secure area from all other Secure Areas.
 For the purpose of this requirement, isolate could be as simple as using separate folders with adequate security protection for each external user.</t>
  </si>
  <si>
    <t>Ensure external users are prevented from having any form of access to another external user’s Secure Area.
 For the purpose of this requirement, any form of access refers to reading, writing, updating, deleting, renaming, searching, listing, copying, or altering the security of the content in the secure area or metadata about the content in the Secure Area.</t>
  </si>
  <si>
    <t>Scan all content saved in the secure area by an external user for virus and other malware threats immediately after the content is saved in the Secure Area.</t>
  </si>
  <si>
    <t>Provide a configurable option to allow external users to overwrite their documents in the Secure Area.
 For example, external users may be granted permission to update or replace previously saved content, such as in the case of an error during content transfer.</t>
  </si>
  <si>
    <t>Provide a Secure Area capable of storing individual documents that are up to up to a configurable number of bytes in size.
 For the purpose of this requirement, configurable value shall be defined as a range between 10MB and 16GB.  The initial value is expected to be approximately 100MB.
 For the purpose of this requirement, “storing individual documents that are up to a configurable number of bytes” refers to the total amount of storage occupied by one document stored by an external user.</t>
  </si>
  <si>
    <t>Provide a configurable capability to send an e-mail to external users each night, referred to as the nightly inventory e-mail, following any documents saved in their Secure Area.</t>
  </si>
  <si>
    <t>Allow the nightly inventory e-mail feature to be configurable to allow a mailing list containing one or more names of DIWS defined roles to be copied on the e-mail.</t>
  </si>
  <si>
    <t>Provide an automated process configurable for each external user and Secure Area that shall run to transfer documents from the Secure Area into DIWS:
a. Immediately (e.g., on demand).</t>
  </si>
  <si>
    <t>Provide an audit trail, consistent with audit trail requirements enumerated in Section 4.12 Audit Trail for:
a. All access to the Secure Area</t>
  </si>
  <si>
    <t>b. All transfers from the Secure Area to the DIWS repository</t>
  </si>
  <si>
    <t>c. All transfers from the DIWS repository to the Secure Area</t>
  </si>
  <si>
    <t>Provide an automated process configurable for each external user and Secure Area that deletes all content from the Secure Area after it has been transferred into DIWS.</t>
  </si>
  <si>
    <t xml:space="preserve">Automatically index all documents transferred from the Secure Area to the DIWS repository using information from the file name and external user’s Secure Area. </t>
  </si>
  <si>
    <t>Provide the ability to set a “manual verification required” flag for content that arrives from a configurable set of interfaces.
 For example, content that arrives via an e-mail interface or fax interface could contain content that is considered malicious, offensive, inappropriate, and unrelated to business.  Interfaces include, but are not limited to, specific e-mail addresses, FTP accounts, and fax numbers.
 Similar to requirement 21, this requirement does not perform the deletion; it only allows the content to be deleted before becoming subject to the controls (e.g., security) of the ECM repository.</t>
  </si>
  <si>
    <t>Provide an aging report for all content that has the “manual verification required” flag set.</t>
  </si>
  <si>
    <t>Provide a report for all content that has the “manual verification required” flag set, organized by content type and sub-sorted by date.</t>
  </si>
  <si>
    <t>Provide the ability to clear “manual verification required” flag using an API.</t>
  </si>
  <si>
    <t>Provide the ability to clear “manual verification required” flag using a graphical user interface.</t>
  </si>
  <si>
    <t>Provide the ability to delete content at the time the “manual verification required” flag is being cleared.</t>
  </si>
  <si>
    <t>Provide external systems with the ability to execute functionality that clears the “manual verification flag”.</t>
  </si>
  <si>
    <t>Allow content to be automatically deleted if the “manual verification required” flag has not been cleared within a configurable period of time that is based on the document type and/or metadata values.</t>
  </si>
  <si>
    <t xml:space="preserve">Allow metadata to be associated with all documents, including non-resident documents.
 Non-resident documents are documents that are stored externally to the content management system (CMS), but are indexed by the CMS. </t>
  </si>
  <si>
    <t>Provide the ability for the user to select index values from a list of index values where the list is obtained from external reference data or external master data.
 The expectation is that DIWS 2 will access external systems to obtain the reference data for a significant number of index values.  This will need to be designed to ensure performance objectives are met.</t>
  </si>
  <si>
    <t>Provide the ability to apply constraints to all index field types.  
 For the purpose of this requirement, index field types include, but are not limited to: current date, past dates, times, future dates, number, currency, text, and enumerated list of values.</t>
  </si>
  <si>
    <t>Provide the ability to associate two images and/or documents together.
 For example, associate a driver’s photo and a driver’s signature together so that they are able to be connected with each other.</t>
  </si>
  <si>
    <t>Provide the ability to use geospatial metadata embedded in images to automate the indexing of images that were geotagged.</t>
  </si>
  <si>
    <t>Utilize transaction identifiers, business unit identifiers and other index field pairs from barcoded sheets to obtain additional index information from an external system.
 Barcoded sheets are defined in Section 3.2 Capture.  They arrive with a batch of related content and contain barcoded information (e.g., transaction identifiers, business unit identifiers, and index field values) relevant to that content.
 The additional index information may contain document/content types and index field pairings.  It may also contain no additional index information if the barcoded information was sufficient for indexing the content.</t>
  </si>
  <si>
    <t>Utilize transaction identifiers, business unit identifiers, other index field pairs from barcoded sheets, and additional index information from an external system to index the content that accompanies a barcoded sheet.</t>
  </si>
  <si>
    <t>Consistently apply the field validation requirements identified in Section 4.2 Field Validation to all fields in the Capture Functionality Requirements and the enterprise CMS.</t>
  </si>
  <si>
    <t>Allow the quality or index operators to designate all or part of a batch for release to the CMS.</t>
  </si>
  <si>
    <t>Transfer all or part of a batch designated for release from the functionality to the CMS.</t>
  </si>
  <si>
    <t>Confirm that the transfer of content and index information from the capture functionality to the CMS took place without loss or corruption of data or content.</t>
  </si>
  <si>
    <t>b. The external system shall be identified based on the content/document type, and one or more index values (i.e., metadata values).</t>
  </si>
  <si>
    <t>When triggering workflows, either in DIWS 2 or external systems, allow the trigger to be to be tied to an individual document or to collections of documents.</t>
  </si>
  <si>
    <t>Provide an application that is configured for releasing content to the DIWS 2 repository for all content associated with all DIWS 2 document types and content types.</t>
  </si>
  <si>
    <t>Enable composing/editing MS Office documents in a web browser.</t>
  </si>
  <si>
    <t>Include providing the capability to create, manage, and retrieve language renditions for a document.
 For the purpose of this requirement, a “language rendition” is a translation or transliteration of the content in a document.  For example, the same document may exist in English and Spanish.</t>
  </si>
  <si>
    <t>Enable the creation of PDF renditions of documents and images.</t>
  </si>
  <si>
    <t>Enable the creation of HTML renditions of documents and images.</t>
  </si>
  <si>
    <t>Enable the creation of XML renditions of documents and images.</t>
  </si>
  <si>
    <t>Enable the creation of TIFF renditions of documents and images.</t>
  </si>
  <si>
    <t>d. Text</t>
  </si>
  <si>
    <t>e. Rich Text</t>
  </si>
  <si>
    <t xml:space="preserve">f. PDF (in the case of rendering multiple PDF documents into one PDF document) </t>
  </si>
  <si>
    <t>Allow dynamic references (via hyperlink) to be created to documents stored in the DIWS 2 repository from within documents.</t>
  </si>
  <si>
    <t>Allow dynamic references (via hyperlink) to be created to documents stored in the DIWS 2 repository from within e-mail.</t>
  </si>
  <si>
    <t>Allow dynamic references (via hyperlink) to be created within documents to be configurable to specific versions of the document stored in the DIWS 2 repository.</t>
  </si>
  <si>
    <t>Allow dynamic references (via hyperlink) to be created within the e-mail to be configurable to specific versions of the document stored in the DIWS 2 repository.</t>
  </si>
  <si>
    <t>Allow dynamic references (via hyperlink) to be created within documents to be configurable to the most recent version of the document stored in the DIWS 2 repository.</t>
  </si>
  <si>
    <t>Allow dynamic references (via hyperlink) to be created within the e-mail to be configurable to the most recent version of the document stored in the DIWS 2 repository.</t>
  </si>
  <si>
    <t>Allow the attachment of documents stored in the DIWS 2 repository to an e-mail, without manually saving the document prior to attaching the document.
 For example, occasionally the need arises to send documents as an e-mail to those that do not have access to the ECM system.  In cases where a document must be sent as a file attached to an e-mail the ECM system should not require the user to save a document as a file on their C: drive and then import the file as an attachment to an e-mail.</t>
  </si>
  <si>
    <t>Allow the transmission of documents stored in the DIWS 2 repository via FTP/SFTP, without manually saving the document prior to attaching the document.</t>
  </si>
  <si>
    <t>Ensure all PII and PHI content sent using FTP/SFTP will be encrypted unless sent by SFTP or destination FTP is configured as not requiring encryption.</t>
  </si>
  <si>
    <t>Provide the ability to enter data into electronic forms.</t>
  </si>
  <si>
    <t>Provide the ability to apply an electronic signature to an electronic form.</t>
  </si>
  <si>
    <t>Provide authentication of the person providing the electronic signature at the time the electronic signature is applied.</t>
  </si>
  <si>
    <t>Provide authentication of the person providing the electronic signature using a password, pin, biometric or other technique(s) acceptable to the MVA Project Manager.
 See related signature requirement in Section 4.7 Workflow, Requirement 11.</t>
  </si>
  <si>
    <t>Provide the ability to ensure the representation of a wet-ink signature is the wet-ink signature associated with the person applying the representation to an electronic form using a technique that minimizes impersonation.</t>
  </si>
  <si>
    <t>Provide the ability to restrict electronic signature fields to appropriate users.
 If a user is not authorized to sign an electronic form in his/her current role, the signature field should not accept the signature.</t>
  </si>
  <si>
    <t>b. the user’s desktop</t>
  </si>
  <si>
    <t>Maintain an audit trail on all revisions of a form, including changes to the form, sections, fields, and other structural components of the form.</t>
  </si>
  <si>
    <t>Maintain an audit trail on all revisions to data on a form.
 “Revisions to data on a form”, includes entering, deleting, changing or refreshing values in fields on a form.</t>
  </si>
  <si>
    <t>Provide search functionality on data within forms.
 This provides the ability to search for a specific field on a collection of forms for a specific value.  For example, search all change management forms for approval dates in July 2016.</t>
  </si>
  <si>
    <t>Provide search functionality on forms.
 This treats the completed form as any other document when performing searches.</t>
  </si>
  <si>
    <t>Allow data within fields on a form to be searched.
 This provides the ability to search the data fields within a specific form. For example, a multi-page form that contained many fields may be searched for all occurrences of “compliance”.</t>
  </si>
  <si>
    <t>Provide version control for all forms.
 In the context of this requirement, “forms” refers to the form template.  Think of this as a blank form that will be filled in.</t>
  </si>
  <si>
    <t>Associate data with the version of the form that was used to collect the data.
 All data entered on a form should be associated with the version of the form that the data is entered on.
 Think of this as a blank form that has been filled in with data values.</t>
  </si>
  <si>
    <t>Allow all web browsers used by DIWS to be used to fill in electronic forms. 
 Web browsers are listed in Appendix 11, Section 6 User Interface, requirements 13-16.</t>
  </si>
  <si>
    <t>Assemble form content into one document as needed.
 There is no prescription within these requirements that form data must be stored in the same physical structure (e.g., file) that the form template is stored.  This requirement provides the ability to create such a structure that contains the form template and form data assembled into one document.</t>
  </si>
  <si>
    <t>Automatically extract data from scanned forms.
 On a form with a predefined layout, it is possible to extract values from the fields on that form.  See related requirements for extracting values in Section 3.2 Capture, Requirement 8, Section 3.5 Indexing Requirement 5, 6, 7, 8, and 9.</t>
  </si>
  <si>
    <t>Provide a dialog box for MS Office that allows searches for content in the ECM repository.</t>
  </si>
  <si>
    <t>Provide the ability to search for images/documents based on any index field associated with the image/document.</t>
  </si>
  <si>
    <t>Provide the ability to search for images/documents based on one or more index values for any index fields associated with the image/document.</t>
  </si>
  <si>
    <t>Provide the ability to perform combined index field and full text searches on content in the repository.</t>
  </si>
  <si>
    <t>Provide the ability to perform subsequent searches on the results of the prior search.  
 For the purpose of this requirement, this may be referred to as refined search or refining search results.</t>
  </si>
  <si>
    <t>Provide a configurable upper limit for each role and user that specifies the number of results that will be returned for a search.
 For the purpose of this requirement, the upper limit associated with the user’s role is used if a limit for the user has not been defined.  If a limit has been defined for the user, that limit takes precedence over the limit defined for the role.</t>
  </si>
  <si>
    <t>Provide the ability for an administrator to change the configurable upper limit, which specifies the number of results that will be returned for a search, for each role and each user.</t>
  </si>
  <si>
    <t>Provide the ability for the user to specify an upper limit on the number of returned search results, where the limit is less than or equal to the limit associated with the role or user.
 For the purpose of this requirement, the upper limit specified for the search will be used in place of the limit associated with the role or the user.  In cases where a user limit is defined, the lesser of the supplied limit and the user limit is used.  If no user limit is defined, the lesser of the supplied limit and the role limit is used.</t>
  </si>
  <si>
    <t>Provide an application that is configured for performing searching all DIWS 2 document types and content types subject to the security, rendition, redaction and other restrictions described within this TO.</t>
  </si>
  <si>
    <t>Provide the ability to sort search results by any column or combination of columns in either ascending or descending order.</t>
  </si>
  <si>
    <t>Provide the ability to filter search results using any column or combination of columns in a manner similar to the filter capability provided by Microsoft Excel.</t>
  </si>
  <si>
    <t>Provide the ability to restrict users from seeing documents in a list or folder of documents by hiding the documents.  
 For purposes of this requirement, restrict users from seeing documents shall be interpreted as hiding documents and the existence of documents from a user.</t>
  </si>
  <si>
    <t>Provide an application that is configured for performing navigation of all DIWS 2 document types and content types subject to the security, rendition, redaction and other restrictions described within this TO.</t>
  </si>
  <si>
    <t>Provide the ability to automatically apply redaction rules based on the document type and format of the content at the time the content is captured in DIWS 2.</t>
  </si>
  <si>
    <t>Based on user role and user profile, provide the ability to present a redacted version of a document to users not authorized to see the non-redacted version of the document.</t>
  </si>
  <si>
    <t>b. Corner of the rectangle to be redacted</t>
  </si>
  <si>
    <t>c. Length and width of the rectangle to be redacted</t>
  </si>
  <si>
    <t>Provide the ability to create redaction profiles for applying a predefined set of automatic redaction rules to content.  This shall include one or more of the following content Redaction Rules for redacting the following types of human-readable and machine readable (e.g., barcode) information.
a. date of birth</t>
  </si>
  <si>
    <t>Provide the ability to automatically notify a user that an image/document has been placed in a document workflow and requires attention.</t>
  </si>
  <si>
    <t>Provide the ability to utilize signatures in the form of passwords, fingerprint scans, signature pads, and finger signing on mobile devices.
 See related requirements in Section 4.3 Electronic Forms, Requirements 6-12, and 14.</t>
  </si>
  <si>
    <t>Provide the following types of workflow triggers:
a. Date (with optional time)</t>
  </si>
  <si>
    <t>b. Duration</t>
  </si>
  <si>
    <t>c. Workflow inactivity</t>
  </si>
  <si>
    <t>d. Failure to complete a workflow step within a period of time</t>
  </si>
  <si>
    <t>e. Failure to complete a workflow step by a specified date and time</t>
  </si>
  <si>
    <t>f. Failure to complete a workflow within a period of time</t>
  </si>
  <si>
    <t>g. Failure to complete a workflow by a specified date and time</t>
  </si>
  <si>
    <t>Provide the ability to use a workflow trigger to:
a. Automatically send of an e-mail to an individual or group if a document workflow step is not completed by a specified time.</t>
  </si>
  <si>
    <t>c. Automatically make certain document workflow steps active or inactive.</t>
  </si>
  <si>
    <t>d. Automatically terminate a document workflow step.</t>
  </si>
  <si>
    <t>e. Automatically terminate a document workflow.</t>
  </si>
  <si>
    <t>f. Automatically transition to another document workflow step.</t>
  </si>
  <si>
    <t>g. Automatically transition to another document workflow.</t>
  </si>
  <si>
    <t>h. Automatically transition to an external workflow.</t>
  </si>
  <si>
    <t>Allow access to query execution to be limited based on user role and security classification.</t>
  </si>
  <si>
    <t>Allow each report to be configured in a manner that allows the output of the report to be:
a. E-mailed to a distribution list</t>
  </si>
  <si>
    <t>b. Saved to a local storage area</t>
  </si>
  <si>
    <t>Provide 20 parameter-less reports, including other parameter-less-reports explicitly named in the DIWS 2 Appendices 6-8.  
 The underlying query is a based on a SQL query that is not dependent on values supplied by a user when the report is generated.</t>
  </si>
  <si>
    <t>Provide 20 two-parameter reports, including other two-parameter reports explicitly named in the DIWS 2 Appendices 6-8. 
 The underlying query is a based on a SQL query that contains static query values and two values provided by the user when the report is generated.</t>
  </si>
  <si>
    <t>Provide the ability for the user to execute any report as a query with the report results displayed to the user.
 The underlying query is a based on a SQL query that is not dependent on values supplied by a user when the report is generated.</t>
  </si>
  <si>
    <t xml:space="preserve">Provide the ability for the user to create ad hoc queries that are queries written by a user against any data the user is allowed to access. </t>
  </si>
  <si>
    <t>Provide the ability to save queries as easily as documents are saved.</t>
  </si>
  <si>
    <t xml:space="preserve">Provide the ability to share queries, including ad hoc queries, with other users as easily as documents are shared with other users.
 For the purpose of this requirement, “share “should be interpreted to mean one user can share an ad hoc query with another user, without having the other user rekeying the query, without requiring an administrator to become involved, and without requiring a developer to become involved.  </t>
  </si>
  <si>
    <t>Provide a deleted document report based on date, user and document parameters that identifies all documents that have been deleted, when they were deleted, and the user identifier of the person performing the deletion.</t>
  </si>
  <si>
    <t>Provide an application that is configured for executing all reports and queries within DIWS 2 subject to the security, rendition, redaction and other restrictions described within this TO.</t>
  </si>
  <si>
    <t>Self-Administration</t>
  </si>
  <si>
    <t>Provide the ability to administer storage, including specifying the volumes that content types are stored in.
 For the purpose of this requirement, it is considered desirable to store related content on one or more storage volumes assigned to the related content types.  
 For example, all HR content is stored on a set of volumes used exclusively by HR.  Similarly all AP content is stored on volumes used exclusively by AP.</t>
  </si>
  <si>
    <t>Provide administrators with the ability to administer users and roles.
a. This shall include adding, suspending, restoring, renaming and removing users.</t>
  </si>
  <si>
    <t>b. This shall include adding, suspending, restoring, renaming, removing, adding users to, and removing users from roles.</t>
  </si>
  <si>
    <t>c. This shall include designating other users as administrators, including removing administrative privileges.</t>
  </si>
  <si>
    <t>d. This shall include specifying the authorizations for other administrators.</t>
  </si>
  <si>
    <t>b. Saving audit trail search results</t>
  </si>
  <si>
    <t>Encrypt content in transit.
 For the purpose of this requirement, content in transit is considered to be content being transferred between the user/device/application and the ECM repository and ECM file stores.</t>
  </si>
  <si>
    <t>Encrypt validation data in transit.
 When validation data is being transferred between the user/device/application and the validation source.</t>
  </si>
  <si>
    <t>Provide security-group-based security classification for content.</t>
  </si>
  <si>
    <t>Limit access to restricted content to those users that have been explicitly authorized to access content with the designated restriction.</t>
  </si>
  <si>
    <t>Provide an unlimited number of configurable security groups.</t>
  </si>
  <si>
    <t>Allow new security groups and user roles to be defined based on an enumerated list of permissions and authorizations.</t>
  </si>
  <si>
    <t>Allow new security groups to be defined based on adding or removing permissions to existing security groups.</t>
  </si>
  <si>
    <t>Allow an administrator to determine which security groups have access to any given document.</t>
  </si>
  <si>
    <t>Allow an administrator to determine which user roles have access to any given function or operation.</t>
  </si>
  <si>
    <t>Prevent the deletion of user groups containing one or more users.</t>
  </si>
  <si>
    <t>Allow for the management of user group profiles.</t>
  </si>
  <si>
    <t>Allow for the management of security groups.</t>
  </si>
  <si>
    <t xml:space="preserve">Allow security groups to be associated with including or excluding access to documents based on any combination of document metadata values. </t>
  </si>
  <si>
    <t xml:space="preserve">Allow security groups to be associated with including or excluding access to documents based on one or more document metadata fields. </t>
  </si>
  <si>
    <t>Allow security groups to be associated with including or excluding access to documents based on one or more document metadata field values.</t>
  </si>
  <si>
    <t>Provide for any security group that allows updating, deleting or changing documents, a similar role that is limited to viewing those documents.</t>
  </si>
  <si>
    <t>Provide the ability to prevent users from seeing a document in a list of documents (i.e., be unaware that a document exists).</t>
  </si>
  <si>
    <t>a. DIWS 2 does not have Health Insurance Portability and Accountability Act of 1996 (HIPAA) requirements, but medical records shall be treated in accordance with PHI rules, guidelines, policies and standards.</t>
  </si>
  <si>
    <t>Provide the ability to protect metadata containing PII and other Sensitive Data that MVA has chosen to protect at a higher level than information of a lesser sensitivity.
 For purposes of this requirement, an index field that contains information such as a social security number is Sensitive Data.</t>
  </si>
  <si>
    <t>Provide the configurable ability for a user to temporarily adopt the user role and security profile associated with another user by having the other user enter their user identifier and security authorization credentials.
 For the purpose of this requirement, temporarily shall be considered to begin at the time the credentials for the adopted role are entered/provided and terminate when any of the following take place:
a. The user session is terminated (e.g., logoff or period of inactivity).</t>
  </si>
  <si>
    <t>b. The user indicates the adopted role should terminate</t>
  </si>
  <si>
    <t>c. The user enters the credentials for another adopted role.
 This feature is useful in many situations.  For example when a user lacks credentials to perform a task that can be performed by a supervisor.</t>
  </si>
  <si>
    <t>Capture all user access to the CMS in an audit trail, including Web interface, client interfaces, and API usage.</t>
  </si>
  <si>
    <t>Capture all user access to content in the CMS in an audit trail.</t>
  </si>
  <si>
    <t>Provide a means of periodically archiving all or part of the audit trail for the CMS.</t>
  </si>
  <si>
    <t>Capture all machine access (e.g.., non-user interface access) to the CMS in an audit trail.</t>
  </si>
  <si>
    <t>Capture the date, time, user identifier, type of access, and source of access, (the IP address and the MAC address of the device initiating the transaction) for all audit trail entries.</t>
  </si>
  <si>
    <t>Capture the information that was changed for all audit trail entries, including the data values of the information before and after it was changed, and the data source if the change was system generated.</t>
  </si>
  <si>
    <t>Capture a unique document identifier for all retrieval, update, deletion, transfer from a capture subsystem, versioning, renaming, and storage access for all documents.</t>
  </si>
  <si>
    <t>Capture the details on all administrative operations performed.
 See Section 4.9 Administration for more information on audit-related operations.</t>
  </si>
  <si>
    <t>Capture the details on all auditing operations performed.
 See Section 4.14 General Auditing and QA Auditing for more information on auditing-related operations.</t>
  </si>
  <si>
    <t>Maintain an audit trail of each workflow operation on any document where workflow operations are identified in Section 4.7 Workflow.</t>
  </si>
  <si>
    <t>Maintain an audit trail of each publication of any document, where publishing operations are identified in Section 5.4 Publishing.</t>
  </si>
  <si>
    <t>Maintain an audit trail of attempts to perform any action for which there is an audit trail if that attempt was unsuccessful.
 For example, a user attempting to delete a document would result in an audit trail entry, even when that attempt did not result in the deletion of the document.</t>
  </si>
  <si>
    <t>b. Save audit trail search results</t>
  </si>
  <si>
    <t>c. Forward audit trail search results to other users</t>
  </si>
  <si>
    <t>b. By time range (e.g., 8:00 AM – 5:00 PM any day)</t>
  </si>
  <si>
    <t>c. By auditable action (e.g., unsuccessful deletion, successful creation)</t>
  </si>
  <si>
    <t>d. By person attempting or performing the action</t>
  </si>
  <si>
    <t>e. By document or document family</t>
  </si>
  <si>
    <t>Shall provide a mechanism to administer the space used by the journal tables.</t>
  </si>
  <si>
    <t>Define an MVA Audit Administrator who is allowed or restricted to defining audits for any combination of:
a. General Audits</t>
  </si>
  <si>
    <t>b. QA Audits</t>
  </si>
  <si>
    <t>Provide users that are assigned the MVA Audit Administrator role the ability to define an audit that is to be performed and an expiration date for the audit.</t>
  </si>
  <si>
    <t>Provide users that are assigned the MVA Audit Administrator role the ability to change the expiration date for an audit.</t>
  </si>
  <si>
    <t>Provide the ability to assign documents to an audit based on:
a. Manual selection of documents</t>
  </si>
  <si>
    <t>b. Manual selection of cases</t>
  </si>
  <si>
    <t>c. Selection of a percentage of documents based on one or more index field values</t>
  </si>
  <si>
    <t xml:space="preserve">Allow a case or document to be subject to multiple audits and provide the ability to maintain multiple audit status values for each case and document. </t>
  </si>
  <si>
    <t>Allow all documents and cases associated with the audit to have auditor defined status values associated with the documents.</t>
  </si>
  <si>
    <t>Provide a default set out audit status values that are available to the auditor, including:
a. Selected</t>
  </si>
  <si>
    <t>b. Not started</t>
  </si>
  <si>
    <t>c. In progress</t>
  </si>
  <si>
    <t>d. Complete</t>
  </si>
  <si>
    <t>e. No audit performed</t>
  </si>
  <si>
    <t>f. Pending further investigation</t>
  </si>
  <si>
    <t>Assign those cases selected for audit an audit status of “selected”.
 Note that this applies to cases, not the document in the cases.</t>
  </si>
  <si>
    <t>Set the document audit status to “not started” for all documents within a case that are subject to an audit when a case has been identified for audit.</t>
  </si>
  <si>
    <t>Change a case’s audit status to “in progress” for audits once:
a. An auditor begins examining documents within the case.</t>
  </si>
  <si>
    <t>Upon examining a document, the auditor shall be provided the ability to assign the following audit status value to each document:
a. Passed</t>
  </si>
  <si>
    <t>Once all documents subject to audit within a case have been assigned an audit value of passed, failed, or not applicable, the audit status of the case is marked “Complete”.</t>
  </si>
  <si>
    <t>Provide the ability to determine all cases and documents that have a specific audit status value, subject to date, case, auditor, and document filters.</t>
  </si>
  <si>
    <t>Provide the ability to determine all the audit status values for all documents and cases associated with a specific audit that was or is being performed, subject to date, case, auditor, and document filters.</t>
  </si>
  <si>
    <t>Allow audit roles to be defined that authorize auditors to have access to:
a. Families of documents defined by combinations of one or more index field values.</t>
  </si>
  <si>
    <t>b. Families of cases defined by combinations of one or more index field values.</t>
  </si>
  <si>
    <t>Ensure audit roles have read-only access, lacking the ability to modify, create, or alter, documents, cases or the index field values associated with documents and cases.</t>
  </si>
  <si>
    <t>Only allow an auditor to perform audits on documents and cases where the auditor’s role is authorized to perform audits on that family of documents and family of cases.</t>
  </si>
  <si>
    <t>Allow an auditor to save work at any time.</t>
  </si>
  <si>
    <t>Maintain audit trail information for all content accessed by an auditor in a manner consistent with Section 4.12 Audit Trail.</t>
  </si>
  <si>
    <t>Accept a file identifying the criteria for auditing one or more documents.</t>
  </si>
  <si>
    <t>b. Document index field(s)</t>
  </si>
  <si>
    <t>Provide the ability to identify families of cases for audit, where a “family of cases” are those cases associated with a workflow or transaction and further limited by a date range and group of workers.
 For example, all ETR cases worked on Monday by workers assigned to last names beginning with the letters J-K-L.</t>
  </si>
  <si>
    <t xml:space="preserve">b. statistical techniques, where statistically identified cases are cases that are stochastically selected </t>
  </si>
  <si>
    <t>Provide auditors with a user interface that allows cases to be filtered based on the audit status, date range, auditor, and other index fields associated with the audit, case or document.</t>
  </si>
  <si>
    <t xml:space="preserve">Allow the auditor to view the documents and associated document index fields within a case that are not subject to audit if the case is still open for audit. </t>
  </si>
  <si>
    <t>Allow a user to designate each document, of which some documents are images, or collection of documents as a record or non-record.</t>
  </si>
  <si>
    <t>Allow a user to create, update and remove record schedules, which can be measured in any of the following durations:
a. Days</t>
  </si>
  <si>
    <t>b. Weeks</t>
  </si>
  <si>
    <t>c. Months</t>
  </si>
  <si>
    <t>d. Years</t>
  </si>
  <si>
    <t>e. End of current quarter</t>
  </si>
  <si>
    <t>f. End of current year</t>
  </si>
  <si>
    <t>g. End of next quarter</t>
  </si>
  <si>
    <t>h. End of next year</t>
  </si>
  <si>
    <t>Allow the automatic determination of a record based on document type. This determination includes:
a. Whether a document is a record</t>
  </si>
  <si>
    <t>b. Whether a document is a non-record</t>
  </si>
  <si>
    <t>Provide the ability to configure the deletion process for certain content types to immediately hide the content followed by the physical removal of the content after a configurable number of days.  This type of deletion is referred to as a logical deletion or marked for deletion.
 For the purpose of this requirement, “to immediately hide content” should result in the content not appearing for any user, except for a user that is a member of a role that is authorized to see deleted content.  
 For the purpose of this requirement, “the physical removal of the content” is the traditional deletion of content from the repository.</t>
  </si>
  <si>
    <t>Provide users that are members of the role that is authorized to see deleted content with the ability to see this content in searches and to retrieve this content.</t>
  </si>
  <si>
    <t>Provide users that are members of the role that is authorized to see deleted content with the ability to restore this content.
 For the purpose of this requirement, “restore this content” means effectively undeleting the content.  The content, its document type and metadata is restored to the state that existed before the content was deleted.</t>
  </si>
  <si>
    <t>Provide the ability to manage multiple content subtypes, where the content subtype inherits the properties of a parent content type or parent content subtype.</t>
  </si>
  <si>
    <t>Provide the ability to nest an unlimited number of content subtypes.  
 There is no intention to limit the number of levels of nesting or the number of subtypes at any level.
 Subtype values are required to be unique only when the subtypes share the same parent.  This does not apply to grandparents or more distant relationships.</t>
  </si>
  <si>
    <t>Provide the ability to manage a minimum of 4,000 unique content types.
 For the purpose of this requirement, the 4,000 unique content types includes all levels of content subtypes.</t>
  </si>
  <si>
    <t>Provide the ability to include one or more index fields where it is required that the value be provided in that index field(s) for any documents of a particular content subtype.</t>
  </si>
  <si>
    <t>Provide the ability to include one or more index fields where it is optional that a value be provided in that index field(s) for any documents of a particular content subtype.</t>
  </si>
  <si>
    <t>Provide the ability to support content subtypes inheriting the index fields of the parent content subtype.</t>
  </si>
  <si>
    <t>Provide the ability to enforce the rule that any index field where it is required that the value be provided in that index field(s) for a content type shall be required for all levels of the content subtypes.</t>
  </si>
  <si>
    <t xml:space="preserve">Provide the ability to release captured documents into the main repository.
 See Section 3.6 Release for additional requirements on releasing captured documents. </t>
  </si>
  <si>
    <t>Provide the ability for a document to be checked out to allow one user to perform updates and edits to the document.</t>
  </si>
  <si>
    <t>Provide the ability for a user to save changes made to a document that is checked out and keep the document checked out.</t>
  </si>
  <si>
    <t>Be configurable to present e-mails with an abbreviated header or with the full header information.
 An abbreviated header would look like the header the user sees in Microsoft Outlook.  The full header includes the hidden fields (e.g., IP addresses).</t>
  </si>
  <si>
    <t>When multiple versions of a content exist and the user has not specified a version to retrieve or view, retrieve the version:
a. that is the most recent version of the content, when the most recent version of  the content is not checked out</t>
  </si>
  <si>
    <t>b. that is the most recent version of the content that is not checked out, when the most recent version of  the content is checked out and the person requesting the content is not the person that has the content checked out</t>
  </si>
  <si>
    <t>c. that is the most recent version of the content, when the most recent version of  the content is checked out and the person requesting the content is the person that has the content checked out</t>
  </si>
  <si>
    <t>Provide an application that is configured for performing content retrieval for all DIWS 2 document types and content types, subject to the security, renditions, redactions, specified formats, and other restrictions defined within this TO.</t>
  </si>
  <si>
    <t>Provide one or more applications that are configured for asynchronously retrieving content using smartphones and tablets when working remotely and at client/customer locations and for locally caching this content on the smartphone or tablet to be available for immediate use or later use.
For the purpose of this requirement:</t>
  </si>
  <si>
    <t>Provide the ability to include a "saved assembly of documents" into one or more "saved assembly(s) of documents".</t>
  </si>
  <si>
    <t>Provide the ability to share document assembly instructions.</t>
  </si>
  <si>
    <t>Provide the ability to apply version control to a saved assembly documents.</t>
  </si>
  <si>
    <t>Provide the ability to save the document assembly instructions for future retrieval, editing and execution with version control.</t>
  </si>
  <si>
    <t>b. DVDs</t>
  </si>
  <si>
    <t>c. Blu-ray</t>
  </si>
  <si>
    <t>d. Any attached storage.</t>
  </si>
  <si>
    <t>Provide the ability to publish documents in those formats identified in:
 Section 4.1 Content Creation, Requirement 13
 Section 4.1 Content Creation, Requirement 14
 Section 4.1 Content Creation, Requirement 15
 Section 4.1 Content Creation, Requirement 16 
 Section 4.1 Content Creation, Requirement 17.</t>
  </si>
  <si>
    <t xml:space="preserve">Provide the ability to render an assembled document, as defined in Section 5.3 Document Assembly, to the following formats:
a. PDF formats </t>
  </si>
  <si>
    <t>Provide the ability to render an image to
a. PDF</t>
  </si>
  <si>
    <t>b. TIFF</t>
  </si>
  <si>
    <t>c. JPEG</t>
  </si>
  <si>
    <t>Provide the ability to manage a collection of templates for correspondence.  These are called correspondence templates.</t>
  </si>
  <si>
    <t>Provide the ability to merge data with a correspondence template.
 For example, names, business names, addresses, VIN numbers, license information, metadata, and other data.</t>
  </si>
  <si>
    <t>Provide the ability to automatically fax correspondence when selected by user.
 Appropriateness is determined by the user or business index field values, nature of the correspondence and other factors.</t>
  </si>
  <si>
    <t>Provide the ability to automatically e-mail correspondence when indicated by the user or business index field values, nature of the correspondence and other factors.
 Appropriateness is determined by the user or business index field values, nature of the correspondence and other factors.</t>
  </si>
  <si>
    <t>For a configurable list of documents or content types, record who the document was printed for when documents are printed on behalf of someone else or for someone else.
 For example, in the Appeals area, documents are printed for the defendant or defendant’s attorney (as well as the judge and AG’s office).</t>
  </si>
  <si>
    <t>Capture the following information as part of the audit trail (see Section 4.12 Audit Trail) for all documents that are printed:
a. the document being printed</t>
  </si>
  <si>
    <t>d. optionally, the name of the person the print request was made for (e.g., in the case of a customer)
• For purposes of this requirement, this (d) only applies when a document is printed for another person such as a customer.</t>
  </si>
  <si>
    <t>g. optionally, whether the printed document is a certified copy
• For purposes of this requirement, this (g) only applies when a certified copy of a document is printed.</t>
  </si>
  <si>
    <t>b. Certified copies shall include the same certification number on each page of the document.</t>
  </si>
  <si>
    <t>c. Certified copies shall be printed only on printers authorized to print certified copies.</t>
  </si>
  <si>
    <t>d. Certified copies shall be configurable to be printed only either plain paper or certified stock.</t>
  </si>
  <si>
    <t>e. Certified copies shall be printed only by users authorized to print certified copies.</t>
  </si>
  <si>
    <t>Provide an application that is configured for performing content printing for all DIWS 2 document types and content types, subject to the security, renditions, redactions, and other restrictions defined within this TO.</t>
  </si>
  <si>
    <t>DIWS 2 shall provide correspondence tracking consisting of the following capabilities for the sources and destinations illustrated in Figure 2 Correspondence Tracking Sources and Destinations:
a. Integration with the Governor’s Office – These requirements address the capabilities required to address correspondence that has arrived at the MVA from the Governor’s office or the Secretary’s office.</t>
  </si>
  <si>
    <t>b. Capturing Correspondence – These requirements address the capabilities required to address correspondence that has arrived at the MVA central and branch offices from sources other than the Governor’s office or the Secretary’s office.</t>
  </si>
  <si>
    <t>c. Managing Correspondence within MVA – These requirements address the capabilities associated with creating the response to correspondence that has arrived at the MVA central and branch offices.</t>
  </si>
  <si>
    <t>d. Responding to Correspondence – These requirements address the capabilities associated with delivering the response that was created to address correspondence that arrived at the MVA central and branch offices.</t>
  </si>
  <si>
    <t>e. Tracking Correspondence Inside of the MVA – These requirements address the capabilities for tracking correspondence that has arrived at the MVA central and branch offices.</t>
  </si>
  <si>
    <t xml:space="preserve">f. Tracking Correspondence Outside of the MVA – These requirements address the capabilities for tracking correspondence that has departed the MVA central and branch offices. </t>
  </si>
  <si>
    <t>Provide the ability to update the status of a correspondence in Internet Quorum4.</t>
  </si>
  <si>
    <t>Provide the ability to retrieve the status of all pending MVA correspondence from Internet Quorum4.</t>
  </si>
  <si>
    <t>Provide the ability to have multiple pages per unsolicited correspondence, such as when a multi-page letter is received.</t>
  </si>
  <si>
    <t>Provide the ability to associate unsolicited correspondence with an existing case, where a case is defined by an attribute associated with a configurable list of document types.</t>
  </si>
  <si>
    <t>Provide the ability to create a set of workflows to route correspondence and attachments that arrive at MVA.</t>
  </si>
  <si>
    <t>Provide the ability for administrators and users to enable and disable automatic notifications and reminders for correspondence tracking, for all notifications and reminders defined in Section 5.7 Correspondence Tracking, for specific users and specific types of reminders and notifications.</t>
  </si>
  <si>
    <t>a. For the purpose of this requirement, each reminder and notification that has been defined by a requirement shall be considered a type of reminder or notification.</t>
  </si>
  <si>
    <t>Automatically route correspondence, attachments, and replies for business and legal reviews using workflows when necessary.</t>
  </si>
  <si>
    <t>Provide the ability to scan replies with wet-ink signatures, save and associate them with the case.</t>
  </si>
  <si>
    <t>Provide the ability to save correspondence tracking report results to a configurable folder in the repository.</t>
  </si>
  <si>
    <t>Support 10TB of application-specific, non-metadata, data stored in the database.
 This data stored in the database includes data such as the supporting data for Human Resource, Accounts Payable and Procurement applications that is specified in other appendixes with the DIWS 2 TO.</t>
  </si>
  <si>
    <t>Be able to store and manage 900 million or more images during the life of the Contract.</t>
  </si>
  <si>
    <t>Support the capture of 50,000 pages per day per bulk scanner.
 A “day” is defined as an eight-hour Business Day.</t>
  </si>
  <si>
    <t>b.      (#C2) Retrieval General Content – 180 concurrent transactions per minute</t>
  </si>
  <si>
    <t>c.       (#C3) Capture Solicited Correspondence – 180 concurrent transactions per minute (capture using scanning, e-mail, fax, and FTP/SFTP)</t>
  </si>
  <si>
    <t>d.      (#C4) Capture  Unsolicited Correspondence – 180 concurrent transactions per minute (capture using scanning, e-mail, fax, and FTP/SFTP)</t>
  </si>
  <si>
    <t>e.       (#C5) Manual Verification of Content – 60 concurrent transactions per hour</t>
  </si>
  <si>
    <t>f.       (#C6) Assemble Documents – 100 concurrent transactions per hour</t>
  </si>
  <si>
    <t xml:space="preserve">g.      (#C7) Delete Documents – 100 concurrent transactions per day </t>
  </si>
  <si>
    <t xml:space="preserve">h.      (#C8) Change Retention Period – 100 concurrent transactions per day </t>
  </si>
  <si>
    <t>i.        (#C9) Create Redacted Documents – 100 concurrent transactions per hour (automated redaction of three fields)</t>
  </si>
  <si>
    <t>j.        (#C10) Modify Document/Content Type – 100 concurrent transactions per hour</t>
  </si>
  <si>
    <t>k.      (#C11) Modify Metadata – 100 concurrent transactions per hour</t>
  </si>
  <si>
    <t>l.        (#C12) Transmit Content – 100 concurrent transactions per hour</t>
  </si>
  <si>
    <t>m.    (#C13) Search for Content – 180 concurrent transactions per minute</t>
  </si>
  <si>
    <t xml:space="preserve">n.      (#C14) Create Content via Interchange with an External System – 180 concurrent transactions per hour </t>
  </si>
  <si>
    <t xml:space="preserve">o.      (#C15) Create Temporary Content Type from Barcode Sheet – 180 concurrent transactions per day </t>
  </si>
  <si>
    <t xml:space="preserve">p.      (#C16) Mobile Capture – 100 concurrent transactions per hour </t>
  </si>
  <si>
    <t>q.      (#C17) Mobile Search and Retrieval – 1,000 concurrent transactions per hour</t>
  </si>
  <si>
    <t>r.        (#C18) Data Extraction from Images – 100 concurrent transactions per hour.</t>
  </si>
  <si>
    <t>Provide the ability for the DIWS external interface as defined in DIWS 2 RFP, Appendix 10 External Systems Integration, to respond at the levels defined in the following use case profiles, concurrent with all other loads on the system from laptops, desktops, mobile devices, fax machines, e-mail and FTP/SFTP:</t>
  </si>
  <si>
    <t>Provide the ability to access external interfaces using published APIs.
 For example, accessing master data for validating metadata values.</t>
  </si>
  <si>
    <t>Provide the ability for external applications to access and utilize all capabilities and functionality outlined in the toolbox requirements (Appendix 5) via Web services and APIs.</t>
  </si>
  <si>
    <t>Provide the ability to retrieve index field values related to driver and driver license documents and their index field values from an external system(s) for use in any field.
 An example of where this capability is used is in the indexing of content that arrives in the mailroom.  After scanning, some basic field validation is expected to be available during content indexing.
 Examples of driver index field values include, but are not limited to:
• Customer identifier</t>
  </si>
  <si>
    <t>Provide the ability to retrieve index field values related to vehicle documents and their index field values from an external system(s) for use in any field.
 Examples of vehicle index field values include, but are not limited to:
• Vehicle title
• Registration identifier
• Vehicle identification number (“VIN”)</t>
  </si>
  <si>
    <t>Provide the ability to verify index field values related to vehicle documents and their index field values as being valid.</t>
  </si>
  <si>
    <t>Provide the ability to verify index field values related to human resource documents and their index field values as being valid.</t>
  </si>
  <si>
    <t>Provide the ability to verify index field values related to accounts payable documents as being valid.</t>
  </si>
  <si>
    <t>Support an API that accepts a set of parameters for combined index field value and full text searches.</t>
  </si>
  <si>
    <t>Provide the ability to integrate with Microsoft Exchange 2010.</t>
  </si>
  <si>
    <t>Provide the ability to seamlessly integrate with Microsoft Office 2013 products.</t>
  </si>
  <si>
    <t>Integrate with Internet Quorum4 for to support correspondence management as defined in Section 5.5 Correspondence Management.</t>
  </si>
  <si>
    <t>Integrate with MDOT’s electronic fax product, GFI FaxMaker, version 2015.</t>
  </si>
  <si>
    <t>Allow the MVA Project Manager to substitute a supported version of any software identified in Section 6.4 Integration, when the specified version of the software will no longer be supported when the software enters production.</t>
  </si>
  <si>
    <t>Provide Simple Network Management Protocol (SNMP) interfaces.</t>
  </si>
  <si>
    <t>Provide a configurable COTS tool, supplied by the Offeror at its own cost, for the movement, validation and verification of all information associated with migration.</t>
  </si>
  <si>
    <t>Provide tools to enable content from non-DIWS systems to be migrated into DIWS 2, as described in Appendix 9, Legacy Migration.</t>
  </si>
  <si>
    <t>g. This requirement shall be interpreted the requirements in Section 2.2, requirements 1, 2, and other requirements in section 2.2.</t>
  </si>
  <si>
    <t>a.       “Content” shall refer to one or more items of content.  For each content item being requested, a unique identifier will be provided to DIWS 2.</t>
  </si>
  <si>
    <t>b. “Content that arrives” shall indicate content that has arrived via mail, courier, hand delivery, e-mail, fax, FTP/SFTP, messaging, or other means.</t>
  </si>
  <si>
    <t>c. “Content” shall refer to one or more items of content.  For each content item, the content type is automatically determined by the capture software.  Additionally, for certain content types, indexing information shall also be automatically extracted from the content.</t>
  </si>
  <si>
    <t>d. “Information that ties the correspondence to a trigger event in an external system” shall include cover sheets, bar codes, subject lines in e-mail, subject lines in faxes, the text of a text message, the file name of an FTP/SFTP transmission, and other sources.</t>
  </si>
  <si>
    <t>e. “Communications medium” shall refer to the mechanism used for sending the information.  
 Examples of communications mediums include: mail, courier, hand delivery, e-mail, fax, FTP/SFTP, messaging, or other means. For e-mail, a configurable e-mail could be returned and for messaging, a configurable message could be returned.</t>
  </si>
  <si>
    <t>i. A configurable number of attempts shall be to initiate the workflow in the external system.  
1 After the configurable number of attempts fails, an error handling workflow in DIWS 2 shall be triggered.</t>
  </si>
  <si>
    <t>j. The operations described in this case shall be performed on behalf of an authenticated external system with the appropriate permissions and subject to the security limitations associated with the user or user group this action is being performed for.</t>
  </si>
  <si>
    <t>k. This requirement shall be interpreted according to the requirements in Section 2.2, requirements 9, 10, 11, 12, 13, 24, and other requirements in section 2.2.</t>
  </si>
  <si>
    <t>g. The operations described in this case shall be performed on behalf of an authenticated external system with the appropriate permissions and subject to the security limitations associated with the user or user group this action is being performed for.</t>
  </si>
  <si>
    <t>a. “One or more unique identifiers” shall allow the external system to indicate that multiple items have been manually verified as a batch or as individual items.</t>
  </si>
  <si>
    <t>b.  “Content” shall refer to one or more items of content.  For each content item that has been manually verified, a unique identifier will be provided to DIWS 2.</t>
  </si>
  <si>
    <t>c. “Manually verified” is determined by the external application or business unit rules and shall be accepted by DIWS 2.  
 Examples of manual verification could include inspection for readability, correct content type, appropriateness or inappropriateness.  Manual verification may be required when certain content types are received electronically from a potential list of external interfaces.</t>
  </si>
  <si>
    <t>d.  “Clears the manual verification status” shall result in a flag or other value being reset or unset.</t>
  </si>
  <si>
    <t>e.  “To remove content from the repository” shall cause DIWS 2 to delete, or mark for deletion, identified content that has been found unsatisfactory during manual verification.</t>
  </si>
  <si>
    <t>f. DIWS 2 shall return an indicator for each content item that indicates whether the manual verification status associated with content was successfully cleared.</t>
  </si>
  <si>
    <t>g. DIWS 2 shall receive an optional flag that indicates whether an error on clearing the manual verification indicator for any content shall result in abandoning the retrieval of the remaining manual verification identifiers.</t>
  </si>
  <si>
    <t>h. The operations described in this case shall be performed on behalf of an authenticated external system with the appropriate permissions and subject to the security limitations associated with the user or user group this action is being performed for.</t>
  </si>
  <si>
    <t>i. This requirement shall be interpreted according to the requirements in Section 2.2, requirements 3, 14, 15, and other requirements in section 2.2.</t>
  </si>
  <si>
    <t xml:space="preserve">b. “Values” shall refer to one or more values that are to be assembled into the content (e.g., in hash tags occurring within document headers).  The values shall include combinations of constants (e.g., “Contains Personally Identifiable Information”) or references to document metadata (e.g., document name and document creation date).  </t>
  </si>
  <si>
    <t>c.  “Content type” shall refer to a content assembly type.  Content assembly types shall have instruction files that explain what should be done with the content being assembled.</t>
  </si>
  <si>
    <t>d.  “Indexing information” shall include the set of index values used for storing the content assembly.</t>
  </si>
  <si>
    <t>e. DIWS 2 shall receive an optional flag that indicates whether an error on any of the content going into the assembly should result in termination of the assembly creation activity.</t>
  </si>
  <si>
    <t>f. The operations described in this case shall be performed on behalf of an authenticated external system with the appropriate permissions and subject to the security limitations associated with the user or user group this action is being performed for.</t>
  </si>
  <si>
    <t>d. DIWS 2 shall receive an optional flag that indicates whether an error on changing the retention period for any of the content shall cease attempts to change the retention period for the remaining content.</t>
  </si>
  <si>
    <t>e. The operations described in this case shall be performed on behalf of an authenticated external system with the appropriate permissions and subject to the security limitations associated with the user or user group this action is being performed for.</t>
  </si>
  <si>
    <t>f. This requirement shall be interpreted according to the requirements in Section 2.2, requirements 3, 21, and other requirements in section 2.2.</t>
  </si>
  <si>
    <t>b. “Passes redacted versions of content” shall indicate the external system is passing content that is the same content type as the content type of the unique identifier and all index values that are not related to redaction shall be maintained.</t>
  </si>
  <si>
    <t>d. “Type of redacted content” shall allow multiple types of redaction to take place.  
 For example, a strong redaction profile may redact names, dates, SSNs, phone numbers and other potentially sensitive information.  A weaker redaction profile may limit redaction to SSNs and values associated with DOB fields.</t>
  </si>
  <si>
    <t>g. This requirement shall be interpreted according to the requirements in Section 2.2, requirements 16, 17, and other requirements in section 2.2.</t>
  </si>
  <si>
    <t>c10</t>
  </si>
  <si>
    <t>a. “One or more sets” shall refer to the set of information required for changing the content type for a particular item of content.</t>
  </si>
  <si>
    <t>c. “Pair of content types” shall be the current content type associated with the content identifier and the target content type that the content shall be changed to.</t>
  </si>
  <si>
    <t xml:space="preserve">d. “Metadata pair” shall be the name of an attribute and the associated attribute value.  
1 Attribute values shall include any combination of single and multiple value wildcard characters.  
 Multiple “Metadata pairs are typically used.
</t>
  </si>
  <si>
    <t>e. “Content types that were converted” shall refer to the target content types for which the content type change was successful.  
1 If it is necessary to change the unique content identifier, the old and new unique content identifiers shall be returned.</t>
  </si>
  <si>
    <t>g. This requirement shall be interpreted according to the requirements in Section 2.2, requirements 33, and other requirements in section 2.2.</t>
  </si>
  <si>
    <t>c11</t>
  </si>
  <si>
    <t>b. “Metadata pairs” indicates the metadata field and metadata value that shall be updated.  
1 The metadata field will shall updated with the metadata value for all content. One or more metadata fields and its associated updated value shall be accepted by DIWS 2.</t>
  </si>
  <si>
    <t>c. DIWS 2 shall receive an optional flag that indicates whether an error on updating the metadata for any of the content shall cease attempts to update metadata for the remaining content.</t>
  </si>
  <si>
    <t>d. DIWS 2 shall receive an optional flag that indicates whether an error on updating the metadata for any of the content shall allow all content to remain without updates.  
 In other words, rollback the changes to any metadata that was successfully updated as part of this request.</t>
  </si>
  <si>
    <t>f. This requirement shall be interpreted according to the requirements in Section 2.2, requirements 20, 22, and other requirements in section 2.2.</t>
  </si>
  <si>
    <t xml:space="preserve">Transmit Content – The external system provides DIWS 2 with one or more unique identifiers of content and one or more electronic destinations that the content should be sent to.  DIWS 2 performs the transmission of the content to the specified destinations and returns an indicator confirming the success or reason for failing to delete each content item.
These too are requirements, </t>
  </si>
  <si>
    <t>C20</t>
  </si>
  <si>
    <t>C21</t>
  </si>
  <si>
    <t>a. “Content” shall refer to one or more items of content.  
1 For each content item being requested, a unique identifier shall be accepted by DIWS 2.</t>
  </si>
  <si>
    <t>c. DIWS 2 shall return an indicator for each content item that is requested to be sent from DIWS 2 that indicates whether the content was successfully transmitted.</t>
  </si>
  <si>
    <t>b. “Electronic destinations” shall refer to any combination of one or more e-mail addresses, fax numbers, FTP/SFTP, message addresses, CDs, DVDs, and thumb drives, including the appropriate parameters (e.g., number of retries for a fax) for the electronic destinations.</t>
  </si>
  <si>
    <t>d. DIWS 2 shall determine when content shall be sent in multiple transmissions due to limitations of the electronic destination (e.g., page limits for faxes, size limits for e-mail, attachment limits for messages).</t>
  </si>
  <si>
    <t>e. DIWS 2 shall receive an optional flag that indicates whether an error on retrieving any of the content items in the repository shall result in abandoning the retrieval of all of the content items from the repository.</t>
  </si>
  <si>
    <t>a. “Content type” shall refer to one or more content types.</t>
  </si>
  <si>
    <t>b. “Metadata pairs” shall be the name of an attribute and the associated attribute value.  
1 Attribute values shall be able to include any combination of single and multiple value wildcard characters.</t>
  </si>
  <si>
    <t>c. “Audit trail indicator” specifies whether the search shall exclude audit trail records, be limited to audit trail records or include audit trail records.</t>
  </si>
  <si>
    <t>e. “Returns” shall be limited to returning the number of search results associated with a supplied value, the user, or the role.</t>
  </si>
  <si>
    <t>f. “Number of results being returned” shall be less than or equal to the number of results satisfying the search criteria.  
 For example, 400,000 items may satisfy the search results, but only 20 are being returned.</t>
  </si>
  <si>
    <t>h. This requirement shall be interpreted according to the requirements in Section 2.2, requirements 20, 22, and other requirements in section 2.2.</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</si>
  <si>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 unique identifier(s) and other indexing information to the workflow.  DIWS 2 also supports returning a configurable message or e-mail based on incoming document type and communications medium to be returned acknowledging receipt of the content.
These too are requirements:</t>
  </si>
  <si>
    <t>a. “Barcoded sheet” shall refer to a sheet containing information recognized by an external system and, when available, shall be used to link incoming content with existing cases, transactions, and workflows.</t>
  </si>
  <si>
    <t>b. “Transaction identifier, business unit identifier, and other attributes” refer to information that shall be used in linking arriving information with existing cases, transactions, and workflows.</t>
  </si>
  <si>
    <t>c. There shall be a real-time exchange of information with the external system.  
1 The information on the barcoded sheet shall be sent to the external system.  
2 The external system in turn sends additional attribute information to DIWS 2.</t>
  </si>
  <si>
    <t xml:space="preserve">e. Audit trail information shall be captured and managed for content arriving via e-mail and messages just as it is captured and managed for images scanned by DIWS 2. </t>
  </si>
  <si>
    <t>g. A configurable number of attempts shall be made to initiate the workflow in the external system.  
1 After the configurable number of attempts fails, an error handling workflow in DIWS 2 shall be triggered.</t>
  </si>
  <si>
    <t>i. This requirement shall be interpreted according to the requirements in Section 2.2, requirements 5, 24, 25, 27, 28, 29, and other requirements in section 2.2.</t>
  </si>
  <si>
    <t>a. “Barcoded sheet” shall refer to a sheet containing information recognized by an external system and, when available, shall be used to associate incoming content with existing cases, transactions, and workflows.</t>
  </si>
  <si>
    <t>b. “Transaction identifier, business unit identifier, and other attributes” shall refer to information that is useful in associating arriving information with existing cases, transactions, and workflows.</t>
  </si>
  <si>
    <t>b. “Asynchronously transmitted” shall allow additional content to be captured without waiting for prior transmissions to be completed.  The transmissions shall take a lower priority than the capture activity.</t>
  </si>
  <si>
    <t>c. DIWS 2 shall be configurable to send an automated message to the users indicating the arrival of content.</t>
  </si>
  <si>
    <t>e. A configurable number of attempts shall be made to initiate the workflow in the external system.  After the configurable number of attempts fails, an error handling workflow in DIWS 2 shall be triggered.</t>
  </si>
  <si>
    <t>a. DIWS 2 shall also return the metadata associated with each content item.</t>
  </si>
  <si>
    <t>b. DIWS 2 shall return an indicator for each content item that is requested from DIWS that indicates whether the content was successfully retrieved.</t>
  </si>
  <si>
    <t>c. The operations described in this case shall be performed on behalf of an authenticated external system with the appropriate permissions and subject to the security limitations associated with the user or user group this action is being performed for.</t>
  </si>
  <si>
    <t xml:space="preserve">a. “Content” shall refer to one or more items of content.  </t>
  </si>
  <si>
    <t>b. “Content type” shall optionally be provided for some or all of the content.  Content types shall be verified to be predefined values recognized by DIWS 2.</t>
  </si>
  <si>
    <t>c. The approach to “determine the content type” is not prescribed, but shall be based on using heuristics derived from being presented with some number of samples representative of the content type.</t>
  </si>
  <si>
    <t>d. “Areas defined for the content type” shall refer to fields containing values within the content.  
 Examples include, name, address, identifiers, and other values that typically occur on the image of a specified content type.</t>
  </si>
  <si>
    <t>e. “Returned to the external system” shall refer to returning the extracted field names and field values for all fields defined for the content type.  
 Some fields may contain null values.</t>
  </si>
  <si>
    <t>f. “Text data” shall refer the OCR/IC text data for a content type that is undefined, was not recognized, or did not fit the profile associated with the content type.  
1 This data shall be returned in a data structure appropriate to the task.</t>
  </si>
  <si>
    <t>g. DIWS 2 shall receive an optional indicator from the external system instructing DIWS 2 as to whether an error on extracting data from any of the content items shall result in abandoning the further extraction of data from the remaining content items.</t>
  </si>
  <si>
    <t>h. DIWS 2 shall return a content type for each content item that is supplied.  For unrecognized or undefined content types, an appropriate value shall be returned.</t>
  </si>
  <si>
    <t>i. DIWS 2 shall return an indicator for each content item that is supplied that indicates whether the content was successfully processed.</t>
  </si>
  <si>
    <t xml:space="preserve">j. Audit trail information shall be captured and managed just as it is captured and managed for images scanned by DIWS 2. </t>
  </si>
  <si>
    <t>k. The operations described in this case shall be performed on behalf of an authenticated external system with the appropriate permissions and subject to the security limitations associated with the user or user group this action is being performed for.</t>
  </si>
  <si>
    <t>l. This requirement shall be interpreted according to the requirements in Section 2.2, requirements 34, 35, and other requirements in section 2.2.</t>
  </si>
  <si>
    <t>g. DIWS 2 shall optionally receive an indicator from the external system instructing DIWS 2 as to whether an error on extracting data from any of the content items shall result in abandoning the further extraction of data from the remaining content items.</t>
  </si>
  <si>
    <t>a. “Content” shall refer to one or more items of content.  
1 If a content identifier is not passed for a defined audit, all status values for that defined audit shall be returned.  
2 If one or more a content identifiers are is passed for a defined audit, the status values for the documents associated with that defined audit shall be returned.</t>
  </si>
  <si>
    <t>b. “Defined audits” indicates the general audit or QA audit defined in DIWS 2 as specified in Appendix 5 Toolbox, Section 4.14 General Auditing and QA Auditing.  
1 One or more audits shall be accepted and the audit status values for these audits shall be returned.</t>
  </si>
  <si>
    <t>c. DIWS 2 shall receive an optional flag that indicates whether an error on retrieving auditing status values for any of the content shall cease attempts to retrieve auditing status values for the remaining content or defined audits.</t>
  </si>
  <si>
    <t>d. The operations described in this case shall be performed on behalf of an authenticated external system with the appropriate permissions and subject to the security limitations associated with the user or user group this action is being performed for.</t>
  </si>
  <si>
    <t>e. This requirement shall be interpreted according to the requirements in Section 2.2, requirements 36, 37, 38, 39, 40, and other requirements in section 2.2.</t>
  </si>
  <si>
    <t xml:space="preserve">a. “Defined audits” shall indicate, as specified in Appendix 5 Toolbox, Section 4.14 General Auditing and QA Auditing, either:
1 a unique name for a general audit or QA audit that is to be defined
2 the general audit or QA audit previously defined in DIWS 2 </t>
  </si>
  <si>
    <t>b. “Operations” shall include the following values:
1 Creating an audit
2 Updating users in an audit
3 Updating expiration date for an audit
4 Updating audit status values for defined audit.</t>
  </si>
  <si>
    <t xml:space="preserve">c. “Content” shall refer to one or more items of content.  </t>
  </si>
  <si>
    <t xml:space="preserve">d. “Auditing status value” shall be the status value associated with the Content identifier. </t>
  </si>
  <si>
    <t>e. “Optional users” shall be the user identifiers to be added or removed when the Operation is “creating an audit” or “ updating users in an audit”</t>
  </si>
  <si>
    <t>f. “Optional expiration dates” shall be the expiration date(s) to be added or updated when the Operation is “creating an audit” or “ updating expiration date” for an audit”</t>
  </si>
  <si>
    <t>g. DIWS 2 shall receive an optional flag that indicates whether an error an operation shall cease attempts to execute further operations as part of this use case.</t>
  </si>
  <si>
    <t>i. This requirement shall be interpreted according to the requirements in Section 2.2, requirements 36, 37, 38, 39, 40, and other requirements in section 2.2.</t>
  </si>
  <si>
    <t>Accept a DIWS 2 identifier that was previously provided by DIWS 2 when content was saved, and mark the content for deletion.</t>
  </si>
  <si>
    <t>a. For the purpose of this requirement, if a unique identifier was provided by the external system that passed the information to DIWS 2, this will be indicated by a parameter that shall be used by DIWS 2 to delete the content.</t>
  </si>
  <si>
    <t>b. Deletion shall be subject to all constraints being satisfied such as: the user belongs to a role that has authority to delete the specified content, that the content is not subject to legal hold, and the applicable retention policies permit the deletion.</t>
  </si>
  <si>
    <t>Monitor incoming fax lines for content, index and store the content based on information contained on the fax, and call an external procedure to trigger a DIWS 2 external system workflow for processing the incoming fax.</t>
  </si>
  <si>
    <t> Content that arrives for bulk scanning is typically content that arrives in paper form by mail or courier.</t>
  </si>
  <si>
    <t> An external workflow would include a DIWS 2 External System workflow and would be triggered using the DIWS 2 External System interface that exists for the purpose of triggering such a workflow.</t>
  </si>
  <si>
    <t>Recognize the presence of barcoded page/sheet and capture transaction identifiers, business unit identifiers and other attribute values from barcoded pages.
 Barcoded sheets are defined in Appendix 5, section 3.1 Scanning.  They arrive with a batch of related content and contain barcoded information (e.g., transaction identifiers, business unit identifiers, and attribute values) relevant to that content.
 The barcoded sheets may arrive as paper, by e-mail, by fax, or as attachments to messages.</t>
  </si>
  <si>
    <t>Utilize transaction identifiers, business unit identifiers and other attribute pairs from barcoded sheets to obtain additional index information from an external system. 
 Barcoded sheets are defined in Appendix 5 Toolbox Sections 3.2 Capture and 3.5 Indexing.  They arrive with a batch of related content and contain barcoded information (e.g., transaction identifiers, business unit identifiers, and attribute values) relevant to that content.
 The additional index information may contain document/content types and attribute pairings.  It may also contain no additional index information if the barcoded information was sufficient for indexing the content.</t>
  </si>
  <si>
    <t>Provide the ability to define a general audit or QA audit, including the expiration date for the audit.
 See Appendix 5, section 4.14 General Auditing and QA Auditing, for additional requirements related to auditing.</t>
  </si>
  <si>
    <t>Provide the ability to change the expiration date for an audit.
 See Appendix 5, section 4.14 General Auditing and QA Auditing, for additional requirements related to auditing.</t>
  </si>
  <si>
    <t>Provide the ability to add or remove documents from a defined general audit or QA audit.
 See Appendix 5, section 4.14 General Auditing and QA Auditing, for additional requirements related to auditing.</t>
  </si>
  <si>
    <t>Provide the ability to retrieve the audit status values for all documents, one document, or multiple documents, associated with a defined audit.
 See Appendix 5, section 4.14 General Auditing and QA Auditing, for additional requirements related to auditing.</t>
  </si>
  <si>
    <t>Provide the ability to alter the audit status for one or more documents associated with a defined audit.
 See Appendix 5, section 4.14 General Auditing and QA Auditing, for additional requirements related to auditing.</t>
  </si>
  <si>
    <t>Maintain version history for the external system interface such that:
a. Each external system communicating with DIWS 2 using the external system integration interfaces shall have the option of communicating the version of the interface that it is using to communicate.</t>
  </si>
  <si>
    <t>b. DIWS 2 shall be backward compatible with all versions of the external system integration interfaces.</t>
  </si>
  <si>
    <t>d. DIWS 2 shall communicate with external systems using the version of the external systems integration interfaces supplied by the external system, if and only if the external system communicated an external system integration interface version.</t>
  </si>
  <si>
    <t>a. For the purpose of this requirement, updates shall be delivered to address requirement defects, missing functionality and capability, address documentation enhancements, and remediate performance problems.</t>
  </si>
  <si>
    <t>b. The first periodic update shall be delivered in approximately 90 days.</t>
  </si>
  <si>
    <t>c. The second, and subsequent updates, shall be delivered at dates determined by the MVA Project Manager.</t>
  </si>
  <si>
    <t>Execute the process for the first project that utilizes the DIWS 2 External System Interface.
 At this time, the first project is anticipated to be Project Core.</t>
  </si>
  <si>
    <t>Support Project Core during their testing of the DIWS 2 External System Interface.</t>
  </si>
  <si>
    <t>Support the logging of traffic across all DIWS 2 External System interfaces using a document type defined for all DIWS 2 External System interface logs.
 For diagnostic and other purposes, it may be necessary to have the ability to log some or all of the traffic across an external interface.</t>
  </si>
  <si>
    <t>Define document subtypes as necessary to support capturing DIWS 2 External System interface logging information.</t>
  </si>
  <si>
    <t>b. the user identifier of the person that issued the command to capture the transactions</t>
  </si>
  <si>
    <t>c. the date and time for all communication</t>
  </si>
  <si>
    <t>d. the source and destination for all communication</t>
  </si>
  <si>
    <t>e. the nature of captured information (e.g., commands, parameters, results, content)</t>
  </si>
  <si>
    <t>f. the credentials associated with the interface</t>
  </si>
  <si>
    <t>Provide the ability to enable one or more specific DIWS 2 External System interfaces.</t>
  </si>
  <si>
    <t>a. A specific DIWS 2 External System interface shall include the following:
1 An interface that is accessed by a specific set of credentials.
2 An interface that is accessed by a specific mode (e.g., API, Web service, Enterprise Service Bus).
3 An interface that is accessed by a specific logical name.</t>
  </si>
  <si>
    <t>a. For purposes of this requirement 
1 Dates shall be specified as days of the week.
2 Multiple dates and times shall be specified as dates and times may be recurring 
 An example is to enable interface MAB10 every Monday morning at 7:00 AM.  Another example is to enable interface MAB10 and MCRT10 every weekday from September 1 through May 31 at 7:45 AM.</t>
  </si>
  <si>
    <t>Provide the ability to specify the dates and times that one or more DIWS 2 External System interfaces will automatically be enabled.</t>
  </si>
  <si>
    <t>Provide the ability to disable one or more specific DIWS 2 External System interfaces.</t>
  </si>
  <si>
    <t>Provide the ability to assign logical names to each DIWS 2 External System interface.</t>
  </si>
  <si>
    <t>Provide the ability to specify whether logging includes any or all of:
a. Inbound transactions – commands</t>
  </si>
  <si>
    <t>b. Inbound transactions – commands and parameters</t>
  </si>
  <si>
    <t>c. Inbound transactions – command, parameters and results (excluding images, documents or content)</t>
  </si>
  <si>
    <t>d. Inbound transactions – command, parameters and results (including images, documents or content)</t>
  </si>
  <si>
    <t>Include in the log for all captured transactions:
a. the date and time for all communication</t>
  </si>
  <si>
    <t>b. the source and destination for all communication</t>
  </si>
  <si>
    <t>c. the logical name of the interface</t>
  </si>
  <si>
    <t>d. the credentials associated with the interface</t>
  </si>
  <si>
    <t>f. the user identifier of the person that issued the command to capture the transactions</t>
  </si>
  <si>
    <t>Provide the ability to halt logging all transactions taking place on one or more DIWS 2 External System interfaces.</t>
  </si>
  <si>
    <t>Provide the ability to store the results of any logged information in a designated area of the ECM repository.</t>
  </si>
  <si>
    <t>a. The dialog box used to perform scanning, indexing and image quality operations shall be a dialog box provided by DIWS 2.</t>
  </si>
  <si>
    <t>a. The dialog box used to perform content searching shall be a dialog box provided by DIWS 2.</t>
  </si>
  <si>
    <t>a. The dialog box used to perform content assembly shall be a dialog box provided by DIWS 2.</t>
  </si>
  <si>
    <t>a. The dialog box used to perform content redaction shall be a dialog box provided by DIWS 2.</t>
  </si>
  <si>
    <t>Provide the ability to define a query that contains one or more of the specified search criteria:
a. One or more logical interface names.</t>
  </si>
  <si>
    <t>b. One or more user identifiers of the person(s) that issued the command to capture the transactions.</t>
  </si>
  <si>
    <t>c. A range of dates and times for all communication.</t>
  </si>
  <si>
    <t>d. One or more sources and destinations for all communication.</t>
  </si>
  <si>
    <t>e. The nature of captured information (e.g., commands, parameters, results, content).</t>
  </si>
  <si>
    <t>f. The credentials associated with the interface.</t>
  </si>
  <si>
    <t>g. For the purpose of this requirement, “one or more of the specified search criteria”, means logical names, user identifiers and multiple dates and times could be specified.</t>
  </si>
  <si>
    <t>Provide an operational interface that can be used concurrently with the operational interfaces for all other DIWS 2 environments. 
 For the purpose of this requirement, all environments is defined as documented elsewhere in this TO and includes environments such as development, test, training, and production.  For example, it would be unacceptable to create an operational interface that could not be used in the development environment and the test environment at the same time because the interface was being used in the production environment.</t>
  </si>
  <si>
    <t>Provide an operational interface that is multi-threaded from a system perspective.
For the purpose of this requirement:
 Multithreaded from a system perspective means that one external system would likely be sending multiple simultaneous requests to DIWS 2.  This also means that multiple external systems would likely be sending multiple simultaneous requests to DIWS 2.</t>
  </si>
  <si>
    <t>Provide an operational interface that is multi-threaded from a user perspective.
These too are requirements:
 Multithreaded from a user perspective means that one user could potentially be sending multiple simultaneous requests to DIWS 2.</t>
  </si>
  <si>
    <t>Be available 24x7, with the exception of published maintenance windows approved by the business and State program manager.
 An example of why the external interface may be required seven days each week, 24 hours each day, is that documents may need to be captured and stored for a web-transaction.
 The expectation is that DIWS 2 must be available whenever MVA business is being transacted, including business that takes place in person, by mail, electronically, using the Internet, and all other modes used by MVA.</t>
  </si>
  <si>
    <t>A</t>
  </si>
  <si>
    <t>B</t>
  </si>
  <si>
    <t>C</t>
  </si>
  <si>
    <t>D</t>
  </si>
  <si>
    <t>E</t>
  </si>
  <si>
    <t>G</t>
  </si>
  <si>
    <t>H</t>
  </si>
  <si>
    <t>I</t>
  </si>
  <si>
    <t>Response</t>
  </si>
  <si>
    <t>Response Counts</t>
  </si>
  <si>
    <t>Provide the ability to scan at resolutions of:
a. 75 DPI</t>
  </si>
  <si>
    <t>b. Include the blank document</t>
  </si>
  <si>
    <t xml:space="preserve">c. Prompt the user on whether to include or exclude the blank document.
</t>
  </si>
  <si>
    <t>Provide document recognition capability for a minimum of 4,000 content types.
 4,000 content types is the future growth number.</t>
  </si>
  <si>
    <t>Train the system to automatically recognize 400 content types and associate the document with its appropriate content type.
 400 content types is the target for the end of the Contract.</t>
  </si>
  <si>
    <t>Be configurable to convert all e-mail attachments to the default format for the content type.
 This is intended to allow all attachments (that may arrive in a diverse number of formats) to be saved in the default format associated with a content type.
 This requirement is not intended to preclude storing e-mail attachments in their native format.</t>
  </si>
  <si>
    <t>Detect whether an e-mail attachment is encrypted and provide the ability to set metadata to indicate attachment is encrypted.</t>
  </si>
  <si>
    <t>Provide the ability to configure the system to store encrypted e-mail attachments as decrypted files.
 For the purpose of this requirement, “store encrypted e-mail attachments as decrypted files”, shall be interpreted as storing the attachment after decrypting the file.
 This requirement should not be considered mutually exclusive with requirements for storing encrypted e-mail attachments without decryption.</t>
  </si>
  <si>
    <t>Provide the ability to automatically extract the text from fields on up to 400 content types.
 Most content types that automatic extraction will be applied to are single page image formats (e.g., TIFF).
 If a content type contains two or more pages, then each page of the content type will count as one content type for the purposes of satisfying 400 content types.</t>
  </si>
  <si>
    <t>Provide the ability to specify up to 40 fields on each page, with an average of 10 fields per page, of each content type and extract the text in those fields.
For the purpose of this requirement:
 “Extract” will typically be taken in the context of converting image information into text information.
 “Fields” are predefined locations in a content type such as an image.
 Typically, across all content types that are subject to automatic field extraction, there are ten fields per page of each content type.  However, the upper limit is 40 fields per page, of each content type.</t>
  </si>
  <si>
    <t>k. outgoing messages (SMS, MMS, iMessage/APNs)</t>
  </si>
  <si>
    <t>d. the number of bytes</t>
  </si>
  <si>
    <t>g. the error message if an error message was received</t>
  </si>
  <si>
    <t>c. outgoing SFTP/FTP transmissions –number of times to retry, time between retries, hours of operation, SFTP/FTP credentials, action to take on device offline or repeated failure</t>
  </si>
  <si>
    <t>d.outgoing messages –supported protocols (e.g., SMS, MMS, iMessage/APNs), maximum byte count, maximum attachment count, messaging credentials, action to take on device offline or repeated failure</t>
  </si>
  <si>
    <t>Allow external users who have more than one Secure Area to be assigned a password for accessing each Secure Area.</t>
  </si>
  <si>
    <t>Provide a Secure Area of up to a configurable number of bytes per external user, used to store content.
 For the purpose of this requirement, configurable value shall be defined as a range between 10MB and 10TB.  The initial value is expected to be approximately 2GB.
 The Offeror shall, for the purpose of initial sizing, use a 2GB capacity. This does not relieve the 10TB upper limit that can be achieved by adding additional storage in the future.</t>
  </si>
  <si>
    <t>Include the following information in the nightly inventory e-mail sent to the external user:
a. Time and date the e-mail was generated.</t>
  </si>
  <si>
    <t>d. Date and time stamp of each document saved in their secure area.</t>
  </si>
  <si>
    <t>d. Daily at a specified time beginning after a specific future date and time.</t>
  </si>
  <si>
    <t>Provide an application that is configured for capturing the content associated with all DIWS 2 document types and content types using any and all of the FTP/SFTP functions and parameters.
 For the purpose of this requirement, “capturing the content” refers to content that will be sent to a receiving FTP/SFTP partner.</t>
  </si>
  <si>
    <t>Provide an application that is configured for receiving the content associated with all DIWS 2 document types and content types using any and all of the FTP/SFTP functions and parameters.
 For the purpose of this requirement, “receiving the content” refers to content that arrived from a sending FTP/SFTP partner.</t>
  </si>
  <si>
    <t>Provide external users with a user interface for:
a. accessing the Secure Area</t>
  </si>
  <si>
    <t>b. a mechanism for saving documents in the Secure Area</t>
  </si>
  <si>
    <t>c. performing other operations the external user is allowed to perform in Section 3.3 Incoming FTP/SFTP</t>
  </si>
  <si>
    <t>c. Color is represented as three bytes (24 bits) per pixel.</t>
  </si>
  <si>
    <t>Provide the ability to set a “manual verification required” flag at the point that content is captured for a configurable set of content types.
 “Manual verification required” allows content to be inspected before becoming subject to record retention and other rules.  
 For example, content types that are used exclusively for content that is uploaded by external users could contain content that is considered malicious, offensive, inappropriate, and unrelated to business.  In these cases, the content is permitted to be deleted before reaching the ECM repository (see requirements 26 and 27 below).  This requirement does not perform the deletion; it only allows the content to be deleted before becoming subject to the controls (e.g., security) of the ECM repository.</t>
  </si>
  <si>
    <t>Allow content to be immediately deleted independent of the record retention rules if deletion is performed while clearing the “manual verification required” flag.
a. Content with the “manual verification required” flag set shall not be subject to record retention rules.</t>
  </si>
  <si>
    <t>b. Content with the “manual verification required” flag set shall not be subject to legal hold rules.</t>
  </si>
  <si>
    <t>c. Content that is being “immediately deleted” shall not marked for deletion [at a later time].</t>
  </si>
  <si>
    <t>Provide the ability to automatically extract indexing information and other data from the text accompanying images in text messages.</t>
  </si>
  <si>
    <t>Provide the ability to automatically extract indexing information and other data from fields within scanned images based on the content type of the image.
 Many images have highly structured layouts (e.g., driver’s license, vehicle title) from which information can be reliably extracted.</t>
  </si>
  <si>
    <t xml:space="preserve">Allow the index operator to turn on sticky field behavior for any field. 
 For purposes of this requirement, sticky fields are fields that are prefilled with the value used to index the prior document.
</t>
  </si>
  <si>
    <t xml:space="preserve">Provide the ability to use all database data types as index field data types.
 For the purpose of this requirement, the database refers to the database used by the ECM system, subject to the database constraints identified in Appendix 11 and Appendix 5, Section 6.4 Integration.
</t>
  </si>
  <si>
    <t>Automatically invoke the appropriate API, web service or other interface to trigger an appropriate workflow external to DIWS 2 for those documents or content types identified in a configurable list.</t>
  </si>
  <si>
    <t xml:space="preserve">a. The configurable list shall identify the external system, the mechanism triggering a workflow in the external system, and the information that will be passed to the external system when the workflow is triggered. </t>
  </si>
  <si>
    <t>Include providing the capability to create, manage, and retrieve language renditions for document templates.
 For example, the same document template may exist in English and Spanish.</t>
  </si>
  <si>
    <t>Enable rendering any format to any other format through use of plug-ins or similar architecture. 
 For the purpose of requirements 18 and 18.a, the focus is on the ability to render using a plug-in.  
 For example, by installing a plug-in that converts PDF documents to MS Word, DIWS 2 would be able to render MS Word documents from PDF files.</t>
  </si>
  <si>
    <t xml:space="preserve">a. The formats that shall be supported are listed in Section 4.1 Content Creation, Requirements 13, 14, 15, 16, and 17.
</t>
  </si>
  <si>
    <t>Maintain a configurable list of fax destinations and for each destination whether faxes sent to those destinations require encryption:
a. always</t>
  </si>
  <si>
    <t>b. for PHI content</t>
  </si>
  <si>
    <t xml:space="preserve">c. for PII content </t>
  </si>
  <si>
    <t>Ensure all PII and PHI content sent using electronic fax is encrypted unless the destination fax is configured in DIWS 2 as not requiring encryption.
 Some faxes such as those within the building may not require encryption to share PII and PHI content.</t>
  </si>
  <si>
    <t xml:space="preserve">a. Electronic signatures shall be able to be delegated for specific forms, all forms, specific workflows, all workflows, specific reviews, all reviews, specific approvals, all approvals, and correspondence tracking.
</t>
  </si>
  <si>
    <t>Provide the ability for a user to delegate the user’s electronic signature for a specific purpose to another user for a specified period of time.</t>
  </si>
  <si>
    <t>Provide the ability for a user to terminate delegation of the user’s electronic signature to another user.</t>
  </si>
  <si>
    <t>Provide the ability to apply one or more electronic signatures to an electronic form.
 Electronic signatures are a recognition that the form has been signed and typically requires a user to enter a PIN or biometric information.  The electronic signature does not inherently require an image of a person’s wet-ink signature to be present.
 Some forms may require electronic signatures by multiple approvers.
 Electronic signatures do not preclude the possibility that wet-ink signatures may also be required on a form.
 See related signature requirement in Section 4.7 Workflow, Requirement 11.</t>
  </si>
  <si>
    <t>Provide the ability for a user to apply his/her electronic signature in multiple locations on an electronic form.</t>
  </si>
  <si>
    <t>Provide authentication of the person delegating his/her electronic signature at the time the electronic signature is delegated.</t>
  </si>
  <si>
    <t>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t>
  </si>
  <si>
    <t>Provide the ability to include images on an electronic form where the images come from either or both of:
a. the DIWS 2 repository
 For an example, a form may include an image of the person completing the electronic form.</t>
  </si>
  <si>
    <t>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t>
  </si>
  <si>
    <t xml:space="preserve">Automatically extract data from scanned forms.
 On a form with a predefined layout, it is possible to extract values from the fields on that form.  See related requirements for extracting values in Section 3.2 Capture, Requirement 8, Section 3.5 Indexing Requirement 5, 6, 7, 8, and 9.
</t>
  </si>
  <si>
    <t>a. Redacted versions of a document shall be subject to security roles and rules in a manner similar to the non-redacted content.</t>
  </si>
  <si>
    <t xml:space="preserve">Provide the ability to limit access to redacted and non-redacted content, listed in the search results, based on the user role.
 Redacted versions of documents are likely to be accessible to a broader audience.  A user that is not permitted to see an unredacted health record containing PHI, may be allowed to see the same document with the PII information redacted.
</t>
  </si>
  <si>
    <t xml:space="preserve">a. This requirement, in conjunction with Section 4.4 Searching Requirement 16, shall provide authorized users with the ability to see documents as part of a list of search results where only the redacted versions of the documents appear in the results. </t>
  </si>
  <si>
    <t>b. This requirement, in conjunction with Section 4.4 Searching Requirement 16, shall prevent users from seeing unredacted versions of documents as part of a list of search results unless they are authorized to know the unredacted documents exist.</t>
  </si>
  <si>
    <t xml:space="preserve">Provide the ability to show users only those documents they are permitted to know exist in search results.  
 Some of these users may or may not be allowed to retrieve, update or delete these documents.
</t>
  </si>
  <si>
    <t>Hide (i.e., do not display) the existence of documents in the search results that a user role is not permitted to see.</t>
  </si>
  <si>
    <t>Provide the ability to filter certain fields from the search results, based on a user’s authorization to see Sensitive Data.
 PHI stands for Protected Health Information.  PHI is defined on the U.S. Department of Health &amp; Human Services website in the section on HIPAA.  The HIPAA Privacy Rule provides federal protections for personal health information held by covered entities and gives patients an array of rights with respect to that information.</t>
  </si>
  <si>
    <t xml:space="preserve">a. For the purpose of this requirement, the search results shall exclude field values that are considered to be PII, PHI, or otherwise Sensitive Data for users not authorized to see Sensitive Data. </t>
  </si>
  <si>
    <t>Provide the ability to filter certain images, documents and other content from appearing in the set of results if that content contains Sensitive Data that the user is not permitted to have access.</t>
  </si>
  <si>
    <t xml:space="preserve">a. For the purpose of this requirement, the search results shall exclude those documents that designated as containing PII, PHI, or otherwise Sensitive Data. </t>
  </si>
  <si>
    <t>Provide content transparency from any device where a user can have a continuous experience from multiple devices without losing the continuity in the actions being performed.
 For the purpose of this requirement, this is similar to the Amazon Kindle eBook approach, where a user can read a book from multiple devices without losing the last page read.</t>
  </si>
  <si>
    <t>Provide the ability to create saved instructions for performing redaction operations (Redaction Rules) and apply the Redaction Rules to one or more documents.</t>
  </si>
  <si>
    <t>Provide the ability to apply multiple Redaction Rules at the same time to one or more documents.</t>
  </si>
  <si>
    <t>Provide the ability to apply Redaction Rules serially on the same document.</t>
  </si>
  <si>
    <t>Provide the ability to define Redaction Rules based on a form template.</t>
  </si>
  <si>
    <t>Provide the ability to specify in Redaction Rules the color of the redaction (e.g., black, white)</t>
  </si>
  <si>
    <t>Provide the ability to manually identify a collection of one or more documents and have a set of redaction rules applied to the collection of documents.
 Redaction does not alter the original document.  It always results in a redacted copy being created.
 Occasionally, a freedom-of-information-act request needs to be processed that may require the same areas on hundreds of scanned documents to be redacted.  (See redaction requirement 17.)</t>
  </si>
  <si>
    <t>Provide the ability to save a manually redacted version of a document in the repository.</t>
  </si>
  <si>
    <t>Provide the ability to save an automatically redacted version of a document in the repository.</t>
  </si>
  <si>
    <t>Provide the ability to create multiple redacted documents for content where each redacted document is associated with a different group of roles.
 For the purpose of this requirement, a supervisor role may be associated with an unredacted document, a customer-facing role may be associated with a minimally redacted document, and a clerical role may be associated with a fully redacted document.</t>
  </si>
  <si>
    <t>Provide each rendition with its own sets of permissions.
 From a security perspective, each rendition is treated is treated as a separate document, but remains associated with the document from which it was rendered.</t>
  </si>
  <si>
    <t>Provide the ability to manually redact information on an image based on user role.</t>
  </si>
  <si>
    <t>Provide the ability for the system to identify additional instances of manually redacted content within a document and prompt the user for possible manual redaction.
 For example, if 123-4506789 is being redacted, the tool should aid in identifying and redacting other instances of this value in the document.</t>
  </si>
  <si>
    <t>Provide the ability to automatically redact information on an image that is located in one or more areas of the image.</t>
  </si>
  <si>
    <t xml:space="preserve">  This shall include creating Redaction Rules for redacting one or more rectangular areas on an image based on the following information:
a. Page (for multi-page images)</t>
  </si>
  <si>
    <t>Provide the ability to apply each Redaction Rule to one or more locations on a document or form, including multiple rectangles.</t>
  </si>
  <si>
    <t>Provide the ability to automatically redact human-readable information on an image.  This shall include creating redaction rules (Redaction Rules) for redacting one or more of the following types of information:
a. date of birth</t>
  </si>
  <si>
    <t xml:space="preserve">p. other patterns defined by the business
For the purpose of redaction:
 Five digit zip codes are not considered personal information under the Maryland Public Information Act Manual (PIA).
 VINs are not considered personal information under the PIA. 
 Title numbers are not necessarily considered personal information under the PIA. 
 Vehicle license numbers are not necessarily considered personal information under the PIA. </t>
  </si>
  <si>
    <t>Provide the ability to automatically redact information on an image that is encoded in non-human readable formats such as barcodes.  This shall include one or more of the following content Redaction Rules for redacting the following types of information:
a. date of birth</t>
  </si>
  <si>
    <t xml:space="preserve">Provide the ability to create and save redacted instances of a set of documents redacting the same physical locations in all documents in the collection.  (See also Requirement 17.)
 This requirement demonstrates a lack of awareness of the nature of the information that needs to be redacted, but an awareness that the information must be redacted.
 For example, redact the same physical locations on a set of similar documents specified by the user.
 In the paper world, we have a stack of documents that require the same area to be redacted on all documents.   </t>
  </si>
  <si>
    <t xml:space="preserve">Provide the ability to create and save redacted instances of a set of documents redacting the same fields in all documents in the collection.
 This requirement demonstrates an awareness of the nature of the content, knowing at least the name of the field that must be redacted.
 For example, redact the fields (e.g., name, address, phone number) on a set of similar documents specified by the user.
</t>
  </si>
  <si>
    <t xml:space="preserve">b. Automatically send of an e-mail to an individual or group if a document workflow step is not completed within a specified duration. </t>
  </si>
  <si>
    <t>Configure each report to be automatically executed at a configurable period of time.
 For example, every Tuesday at 8:00 AM, the last day of the month, the last day of the quarter at 5:00 PM, every other Friday at 8:00 PM.</t>
  </si>
  <si>
    <t>a. For some reports, the configurable period of time shall be to manually execute the report.</t>
  </si>
  <si>
    <t>d. Only as low priority</t>
  </si>
  <si>
    <t>Provide the ability to designate reports as being executable with one or more of these restrictions:
a. On demand, real-time during peak hours
 Some reports are likely to place a significant load on the system resources (e.g., database).  To minimize the impact of these reports on production operations, they may be limited to off hours or as a low priority during peak hours, or a combination of both.</t>
  </si>
  <si>
    <t>Provide 20 one-parameter reports, including other one-parameter reports explicitly named in the DIWS 2 Appendices 6-8.  
 The underlying query is a based on a SQL query that contains static query values and one value provided by the user when the report is generated.</t>
  </si>
  <si>
    <t>Provide 20 three-or-more-parameter reports, including other three-or-more-parameter reports explicitly named in the DIWS 2 Appendices 6-8. 
 The underlying query is a based on a SQL query that contains static query values and three or more values provided by the user when the report is generated.</t>
  </si>
  <si>
    <t>Provide a comprehensive, parameter-driven, deleted content and Records report that provides information on deleted documents.
 For more information on deleted Records, see Section 4.15 Records Management and Legal Hold.
 For more information on deleted scan content, see Sections 3.2 Capture and 3.4 Quality Assurance.
 For more information on deleted content in the repository, see Section 5.1 Repository Management.
There are other requirements to delete content and Records (e.g., Section 3.1 Scanning, Requirement 26).  These were included to provide an indication of the scope and breadth of this requirement.</t>
  </si>
  <si>
    <t>Provide the ability to sort query results by any column or combination of columns in either ascending or descending order.</t>
  </si>
  <si>
    <t>Provide the ability to store multiple content types on the same storage volumes.</t>
  </si>
  <si>
    <t>Provide administrators with the ability to execute a query that indicates the names of all users that have access to a specified document.
 This requirement may be satisfied by providing the LDAP user identifier for the user.</t>
  </si>
  <si>
    <t>a. DIWS 2 shall provide a query and report on workflows that have not completed that indicates:
1 for each workflow, the number of times the workflow was executed, the time spent on each workflow, the average time spent on each workflow, the minimum time spent on each workflow, the maximum time spent on each workflow, the standard deviation of the time spent on each workflow, organized by time period, by person, by document, with totals and subtotals.</t>
  </si>
  <si>
    <t>2 for each workflow step, the number of times the workflow step was executed, the time spent on each workflow step, the average time spent on each workflow step, the minimum time spent on each workflow step, the maximum time spent on each workflow step, the standard deviation of the time spent on each workflow step, organized by workflow, by time period, by person, by document, with totals and subtotals.</t>
  </si>
  <si>
    <t>Provide the ability to automatically synchronize DIWS 2 out of the office status with the out of the office status in Microsoft Outlook for configurable user roles.
 The user's DIWS 2 inbox status should be set to “out of office” based on their Microsoft Outlook “out of office” status and reset when the Microsoft Outlook "out of office" status is reset.</t>
  </si>
  <si>
    <t>Allow each administrative function to be assigned and protected separately from all other administrative functions.
 'Protected' mean the same as administered and entitled individually.</t>
  </si>
  <si>
    <t>Provide administrators with the ability to see the productivity of workflows.</t>
  </si>
  <si>
    <t xml:space="preserve">a. DIWS 2 shall provide a historical query and report that indicates the number of times a workflow has been executed, by time period, by person, by document, with totals and subtotals. </t>
  </si>
  <si>
    <t>Provide administrators with the ability to administer access to
a. Audit trail search functionality</t>
  </si>
  <si>
    <t>c. Forwarding audit trail search results to other users</t>
  </si>
  <si>
    <t>Encrypt content at rest.
 For the purpose of this requirement, content at rest is considered to be content being stored in the DIWS 2 repository.  It also includes information in any database of configuration files used by DIWS 2.</t>
  </si>
  <si>
    <t>Encrypt Structured Data at rest.
 For the purpose of this requirement, Structured Data at rest is considered to be metadata or application data that is being stored in a database or in the repository.</t>
  </si>
  <si>
    <t>Encrypt Structured Data in transit.
 For the purpose of this requirement, Structured Data in transit is considered to be metadata or application data between the user/device/application and the repository.</t>
  </si>
  <si>
    <t>Provide user-role-based security classification for content management operations.
 Each user role may have a security classification associated with it. This allows restrictions to be placed on the operations that may be performed by users assigned to that role.</t>
  </si>
  <si>
    <t>Provide the ability to place none, one, or more, of the following restrictions on content:
a. Celebrity
 The definitions and interpretations of the aforementioned list of restriction titles will be determined during the requirement and design phases.  For planning purposes, understand that there are five restrictions that are required to be available for use by DIWS 2 users.</t>
  </si>
  <si>
    <t xml:space="preserve">Limit access to restricted content to those users that have been explicitly authorized to access content with the designated restriction AND satisfy all other security, privacy and access rules for the content, including:
a. Preventing users, including administrators and other super users, from overriding the restrictions on content.  </t>
  </si>
  <si>
    <t>b. Allowing super users to remove restrictions on content</t>
  </si>
  <si>
    <t>Provide the ability to prevent users from updating a document.
 In the context of this requirement:
• Updating may involve changing a document or a creating or altering a rendition of a document.
• The user is not creating a version but is updating the document properties or updating the actual document content.</t>
  </si>
  <si>
    <t>Provide the ability to protect metadata containing Sensitive Data.
 For purposes of this requirement, an index field that indexes a document containing information such as HIV status is Sensitive Data.</t>
  </si>
  <si>
    <t>Capture the details on all Records management operations performed.
 See Section 4.15 Records Management and Legal Hold for more information on audit-related operations.</t>
  </si>
  <si>
    <t>a. The system shall be sized to allow seven years of audit trails to be maintained before archiving.</t>
  </si>
  <si>
    <t>b. The archiving shall be configurable to take place based on the audit trail logs reaching a specified size.</t>
  </si>
  <si>
    <t>c. The archiving shall be configurable to take place based on the audit trail entries reaching a specified age.</t>
  </si>
  <si>
    <t>Provide a mechanism for retrieving all audit trail information related to an object from an audit trail log and audit trail archives and presenting these in a seamless manner to the user.</t>
  </si>
  <si>
    <t>Provide a mechanism for retrieving all audit trail information related to a user from an audit trail log and audit trail archives and presenting these in a seamless manner to the user.
 For the purpose of this requirement, user is the user identifier for person-initiated actions and the system identifier for system initiated actions.</t>
  </si>
  <si>
    <t>Provide a mechanism for retrieving all audit trail information related to a device name, the IP address, or MAC id from an audit trail log and audit trail archives and presenting these in a seamless manner to the user.
 Some devices may not have device names.  Searching on an IP address is likely to be useful only if a date range or time range is also specified.</t>
  </si>
  <si>
    <t>Provide a means of limiting retrieved audit trail information for an object, device name, the IP address, or MAC id or user to a date range.</t>
  </si>
  <si>
    <t>Maintain an audit trail of all operations involving any content that is captured by DIWS 2, including but not limited to, using the interfaces identified in Section 3.2 Capture, Requirement 20.</t>
  </si>
  <si>
    <t>Maintain an audit trail of all content transfer (e.g., import, export, exchange with subsystems or external systems) operations.</t>
  </si>
  <si>
    <t>Provide authorized users with the ability to:
a. Access audit trail search functionality</t>
  </si>
  <si>
    <t xml:space="preserve">Provide audit trail search functionality that allows all information saved in the audit trail to be searched:
a. By date range
</t>
  </si>
  <si>
    <t>Provide the ability for authorized administrators to enable or disable journaling, where journaling is defined as the automatic capturing, in a database, all changes made to application-related database tables.
 For the purpose of this requirement, changes may be initiated directly by a user action or indirectly by a trigger or other mechanism.
 For the purpose of the requirements in Section 4.13 Journaling, Journal tables are just another table within the database so they are able to grow as needed and are really only limited to the size of the associated tablespace. Journaling is typically accomplished by creating one or more triggers on the underlying tables.  When a record in the underlying table is updated/deleted the data is written to the journal table. The journal tables are part of the system's auditing capabilities. Journal tables are used to in a variety of ways that include supporting reporting capabilities, supporting troubleshooting activities, and accurately responding to Legislative requests.</t>
  </si>
  <si>
    <t>All changes to the cases or documents that are part of a General Audit can only be changed by an MVA audit administrator.
 This requirement should be interpreted to mean that the MVA audit administrator role is authorized to add or remove cases and documents to the scope of the general audit. It should not be interpreted to mean that the content of the documents are being changed.
 All General Audit cases should have an expiration or closure date because they have a specific purpose and that purpose should last for a defined period of time.  Whereas, QA audits (performed by the MVA) may remain open indefinitely because they are tied to the daily work stream.</t>
  </si>
  <si>
    <t>Provide the ability to identify a pool of potential cases for audit within a family of cases using any combination of:
a. a configurable interval specified in a positive integer of days</t>
  </si>
  <si>
    <t>c. a configurable percentage applied over a configurable period of time, where the percentages are configurable to two decimal points of precision for each family of cases and range from 0.00% to 100.00%
For the purpose of this requirement:
 An example is 3% of all vehicle title cases closed on a business day are subject to audit.</t>
  </si>
  <si>
    <t>Provide auditors with a user interface that presents a work queue, which represents the total population of cases that they are able to audit within the audit role they are performing.
 Since multiple auditors may be assigned to an audit role, it is possible that multiple people will be working on the total population of cases.</t>
  </si>
  <si>
    <t>Allow the auditor to mark a document for audit that:
a. Does not belong to a case</t>
  </si>
  <si>
    <t>Allow users to assign each Record to the applicable Records schedule.</t>
  </si>
  <si>
    <t>c. The assignment a Record to the default Records schedule associated with the document type for the initial version of a document</t>
  </si>
  <si>
    <t>d. The assignment a record to the Records schedule associated with prior versions of a document</t>
  </si>
  <si>
    <t>Allow the automatic assignment of Records to the applicable Records schedule based on document type.</t>
  </si>
  <si>
    <t>Allow record retention rules to be suspended for content that has been identified as pending manual review.
 The intent of this requirement is to allow users in an external system to have an opportunity to review content that was captured electronically (e.g., by fax or e-mail) and to be able to remove Records (e.g., menus, vacation advertisements, inappropriate content, and spam) that should not be retained in the repository.</t>
  </si>
  <si>
    <t>Allow authorized users to correct mistakes made in assigning Records to a record schedule.</t>
  </si>
  <si>
    <t>Allow for the separation and removal of Records and non-Records for destruction.</t>
  </si>
  <si>
    <t>Allow Records to be placed under one or more legal holds, each legal hold being distinguishable from another.</t>
  </si>
  <si>
    <t>Automatically suspend record retention rules when content is placed under legal hold.</t>
  </si>
  <si>
    <t>a. For the purpose of this requirement, a document under legal hold shall not be deleted for any reason, including the automatic purging of documents related to Records retention.</t>
  </si>
  <si>
    <t>Prevent Records placed under one or more legal holds from being deleted until all legal holds have been removed.</t>
  </si>
  <si>
    <t>Allow one or more legal holds to be removed from Records.</t>
  </si>
  <si>
    <t>Allow non-Records to be placed under one or more legal holds.</t>
  </si>
  <si>
    <t>Prevent non-Records placed under one or more legal holds from being deleted until the all legal holds have been removed.</t>
  </si>
  <si>
    <t>Allow one or more legal holds to be removed from non-Records.</t>
  </si>
  <si>
    <t>Prevent Records and non-Records that are pending manual review from being placed under legal hold until the manual review is complete and the result of the manual review does not call for the removal of the record or non-record.
 The intent of this requirement is to allow users in an external system to have an opportunity to review content that was captured electronically (e.g., by fax or e-mail) to be able to remove Records (e.g., menus, vacation advertisements, inappropriate content, and spam) that should not be retained in the repository.</t>
  </si>
  <si>
    <t>Ensure that Records authorized for destruction are deleted in accordance with approved Records schedules and are not recoverable following their deletion.</t>
  </si>
  <si>
    <t>Provide the ability for users that are members of the role that is authorized to see deleted content to immediately perform the physical removal of the content that is marked for deletion.
 For the purpose of this requirement, “the physical removal of the content” is the traditional deletion of content from the repository.
 For the purpose of this requirement, content placed under legal hold shall not be deleted for any reason, including the automatic removal of Records related to a Records schedule.</t>
  </si>
  <si>
    <t>Maintain the integrity of Records.</t>
  </si>
  <si>
    <t>a. Records shall be protected from alteration, damage or destruction, whether intentional or unintentional.</t>
  </si>
  <si>
    <t>b. The metadata and audit trails associated with Records shall be protected from alteration, damage or destruction, whether intentional or unintentional.</t>
  </si>
  <si>
    <t>c. Records shall remain usable.</t>
  </si>
  <si>
    <t>Prevent unauthorized alteration or erasure of the Records.</t>
  </si>
  <si>
    <t>Allow only authorized personnel access to the Records in the system.</t>
  </si>
  <si>
    <t>Allow only authorized personnel to perform administrative operations on Records.</t>
  </si>
  <si>
    <t>Allow Record schedule durations to be measured in days, weeks, months or years.</t>
  </si>
  <si>
    <t>Allow for the automatic destruction of certain Records that have not been assigned to a Records schedule.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</si>
  <si>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Provide the ability to support a set of index fields that are a combination of required and optional for all documents of a particular content type.</t>
  </si>
  <si>
    <t>Provide the ability to support enforcing the rule that any field that is optional for a content type shall be either optional or required for all levels of content subtypes.
 Example:  A content type named case document is defined as having two index fields:  case number that is required and case origination date that is optional.  This means that all subtypes must have case number as a required index fields.  This also means that all subtypes must have case origination date as either a required index field or as an optional index field.  
 A content subtype named vehicle case document is created from case document content type, vehicle case document must inherit the two index fields that are defined in the case document content type.  However, vehicle case document can also require another mandatory index field named VIN. 
 A second content subtype named driver case document is created from the case document content type, driver case document must inherit the two index fields that are defined in the case document content type.  However, the driver case document can also require that the case origination date index field is mandatory and includes another mandatory index field named person identifier.</t>
  </si>
  <si>
    <t>Provide the ability to provide multiple version trees for all version controlled documents.
 A version tree is a data structure in which each version is attached to one or more versions directly beneath it. Normally, we have version 1, 2, 3, 4, 5, etc. However, the version tree may split at a version where the paths from that point are different.  For example, after version 3, two authors may use version 3 for very different purposes and continued to version their documents independent of each other.  Tends to be a common feature in ECM systems.</t>
  </si>
  <si>
    <t>Provide the ability to request an e-mail notification when a checked out document is checked in.</t>
  </si>
  <si>
    <t>Provide the ability to automatically send e-mail notifications to users who have requested a notification when a checked out document is checked in.</t>
  </si>
  <si>
    <t>Provide the ability to allow only authorized uses to retrieve a document.</t>
  </si>
  <si>
    <t xml:space="preserve">Provide the ability to retrieve a Redaction Rendition of a document based on user role.  
 For the purpose of this requirement, certain users may see a redacted PDF. An example is clerk may see a redacted rendition of a document that contained Sensitive Data that they were not authorized or cleared to see. </t>
  </si>
  <si>
    <t xml:space="preserve">Provide the ability to specify one or more or all content formats for content retrieval, retrieving all of the specified formats that are available.
 For the purpose of this requirement, retrieving multiple formats of the same content is important.  It may necessary to retrieve a PDF file and a TIFF file if both are available.
</t>
  </si>
  <si>
    <t>a. It is often necessary to travel to an external site and use a smartphone or tablet to retrieve and view documents and images of people, equipment and facilities.  It shall be possible to search for content and to retrieve content from DIWS 2 using communications capabilities built into the device.</t>
  </si>
  <si>
    <t>b. The application shall be smart enough to know when a communications signal is available to begin retrieving the content and to continually retry communications until all retrievals are successful.</t>
  </si>
  <si>
    <t>c. Due to the unpredictable nature of communications in the rural parts of the State, the requests shall be able to be made asynchronously relative to the retrievals.  There may be 100 or more retrievals requested in the morning with the actual retrievals taking place throughout the day for later viewing.</t>
  </si>
  <si>
    <t>Provide the ability to automatically publish documents to any external media, including:
a. CDs
 This requirement only applies to those devices that have CDs, DVDs, etc., mounted locally or accessible on the network.</t>
  </si>
  <si>
    <t>Provide the ability to publish across media when the size of the content exceeds the storage available on the media.
 For example, 10 GB of documents may need to be written across three DVDs.</t>
  </si>
  <si>
    <t>Provide the ability to automatically publish documents to multiple formats and media with consistent index field values.
 For the purpose of this requirement, example of consistent index field values are the document name, time and date.  The expectation is that documents that differ only in format should have consistent index field values.</t>
  </si>
  <si>
    <t>Provide the ability to merge barcode and QR code™ data with a correspondence template so that the barcode can be scanned from a printed copy of the correspondence.
 Examples of possible barcode data include names, business names, addresses, VIN numbers, license information, metadata, and other data.</t>
  </si>
  <si>
    <t>b. vehicle as identified in Project Core.
 The mechanism for associating correspondence with a driver or vehicle will need to be worked decided in the future.  The association is likely to be based on one or more values in an index field.  The values in the index field are likely going to be obtained from a barcode sheet that accompanies the correspondence or a barcode that is entered on the correspondence.  However it is possible that some other mechanism such as manual entry at the time of indexing will take place.</t>
  </si>
  <si>
    <t xml:space="preserve">Provide the ability to associate correspondence with a:
a. driver (or driver license) as identified in Project Core, or </t>
  </si>
  <si>
    <t>Provide the ability to print certified copies of documents.</t>
  </si>
  <si>
    <t>a. Certified copies shall include documents that are one or more pages in length.</t>
  </si>
  <si>
    <t>Provide the ability to print barcodes and QR codes™.
 For the purpose of this requirement, the barcodes and QR codes™ often contain index field values taken from a document or document assembly.</t>
  </si>
  <si>
    <t>Provide the ability to have multiple correspondence documents associated with one unsolicited correspondence tracking identifier.
 Such as when supporting documents are included with a letter.</t>
  </si>
  <si>
    <t xml:space="preserve">Provide the ability to route unsolicited correspondence documents in one or more workflows. </t>
  </si>
  <si>
    <t>Automatically notify the appropriate staff whenever a transition to a step in the correspondence workflow takes place.
 Notifications would be expected to be sent to all members of a group associated with a workflow step as part of the transition from one workflow step to another workflow step.</t>
  </si>
  <si>
    <t xml:space="preserve">Manage all information captured as part of the correspondence tracking capabilities in accordance with Records management and Record retention policies defined in Section 4.14 Records Management and Legal Hold.
 For the purpose of this requirement, the correspondence and the data associated with tracking the correspondence shall be preserved in accordance with MVA record retention policies.
 For example, the USPS tracking information indicating a package was signed for would be maintained with for the period of time specified by Records management capabilities specified in Section 4.15 Records Management and Legal Hold. </t>
  </si>
  <si>
    <t>Provide the ability to apply an electronic signature to MVA.
 MVA replies are electronic responses to correspondence received by the MVA. Outgoing replies are paper responses to correspondence received by the MVA.</t>
  </si>
  <si>
    <t>For outgoing replies that require a wet-ink signatures, provide the ability to print replies for wet-ink signature after all reviews and approvals have been performed.</t>
  </si>
  <si>
    <t>Provide the ability to place a time limit on electronic signatures.</t>
  </si>
  <si>
    <t>a. Electronic signatures for correspondence shall conform to the requirements also specified in 4.3 Electronic Forms and Signatures</t>
  </si>
  <si>
    <t>b. There shall be a mechanism to revoke a user’s ability to apply electronic signatures for specified document types based on an effective date.</t>
  </si>
  <si>
    <t>Provide the ability to automatically execute a report at a configurable interval of all checks received within correspondence.</t>
  </si>
  <si>
    <t>a. The checks received report shall be configurable as either a deposit slip or as an inventory list.</t>
  </si>
  <si>
    <t>Support 32-bit clients (operating system and hardware) at the performance levels specified in Section 6.3 Performance.</t>
  </si>
  <si>
    <t xml:space="preserve">Support 64-bit clients (operating system and hardware) at the performance levels specified in Section 6.3 Performance.
</t>
  </si>
  <si>
    <t>Support 64-bit servers (operating system and hardware) at the performance levels specified in Section 6.3 Performance.</t>
  </si>
  <si>
    <t>Be initially sized to support the projected size of all metrics specified in Section 6.2 Capacity at the end of seven (7) years.</t>
  </si>
  <si>
    <t>Support 1,600 named users, at a growth rate of 5% compounded annually, beginning January 2016.
 This number includes the following number of External System users that are a significant user of DIWS.</t>
  </si>
  <si>
    <t xml:space="preserve">Be provided with a sufficient licenses to support the capacity parameters specified in Section 6.2 Capacity.
</t>
  </si>
  <si>
    <t>t.        (#C20) General and QA Auditing Status Retrieval – 24 concurrent transactions per minute</t>
  </si>
  <si>
    <t>u.      (#C21) General and QA Auditing Status Update – 72 concurrent transactions per minute</t>
  </si>
  <si>
    <t>Provide the ability for the DIWS 2 external interface as defined in DIWS 2 RFP, Appendix 10, to sustain the loads defined in the following use case profiles:
a.       (#C1) Capture General Content – 180 concurrent transactions per minute</t>
  </si>
  <si>
    <t xml:space="preserve">s.       (#C19) Rapid Bulk Import – 1,000,000 images per weeknight (8:00 PM – 4:00 AM); AND 100,000,000 images over 10 weeks – (five batches of one million per weeknight, five batches of one million per weekend).
 Item “s” applies to the external interface defined in Appendix 10 and not to the migration activities defined in Appendix 9.  </t>
  </si>
  <si>
    <t>Provide the ability to satisfy the response time values all retrieval operations, regardless of purpose. 
 For the purpose of this requirement, the retrieval times specified in the performance requirements should be satisfied for laptop users, desktop users, mobile device users, external interface users, index users, quality assurance users.</t>
  </si>
  <si>
    <t>Provide a response time of 0.5 seconds for storing one document containing up to 100KB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</si>
  <si>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response time of 0.80 seconds for retrieving a three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</si>
  <si>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Provide response time of 0.40 seconds for retrieving a one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</si>
  <si>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econds for storing three documents containing up to 300KB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</si>
  <si>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a response time of 4.0 seconds for storing ten documents containing up to 1,000KB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</si>
  <si>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Automatically capture and store the time required for all activities in Section 6.3 Performance that have a performance time specified. 
 This requirement is intended to create a log of times that can be used for reporting system performance over time.  It should be interpreted as “capture and store” for daily operations, not just for performance testing.</t>
  </si>
  <si>
    <t xml:space="preserve">Measure the performance time for all document operations after the first document operation at a workstation, or in a browser has completed.
 Examples of document operations include viewing, quality control operations, printing, OCR operations, rendering operations, and other operations that act on content.
 The intent of this requirement is to exclude delays that occur only once per user session.  Examples of these types of delays are the time required to perform document operations.  Ideally, the loading of the tools required to perform document operations would be handled at the time the user begins their session, but there is no requirement for loading tools prior to need.
 This requirement is not in conflict with Section 6.3 Performance, requirement 17 that requires all performance times to be captured and stored.  This requirement allows the performance times for the initial document operation in any session to be excluded from performance measurement calculations and reporting.
</t>
  </si>
  <si>
    <t>a. For the purpose of all performance times in Section 6.3 Performance taken at a workstation, the workstation shall be defined as any MVA desktop, MVA laptop, or MVA tablet device that was placed into service within the past two years.</t>
  </si>
  <si>
    <t>b. For the purpose of all performance times in Section 6.3 Performance taken at a browser, the browser shall be defined as any browser identified in Appendix 11, Section 6 User Interface, requirements 13-16, operating on an MVA desktop, MVA laptop, or MVA tablet device that was placed into service within the past two years.</t>
  </si>
  <si>
    <t>The following integration, identified elsewhere in the RFP and TO, shall be provided at the time the capability identified in the associated appendix is delivered:
a. Appendix 6 – Functional Requirements: Accounts Payable, Section 2.6 External Interfaces</t>
  </si>
  <si>
    <t>b. Appendix 7 – Functional Requirements: Human Resources, Section 2.6 External Interfaces</t>
  </si>
  <si>
    <t>c. Appendix 8 – Functional Requirements: Procurement, Section 2.6 External Interfaces</t>
  </si>
  <si>
    <t>d. Appendix 10, External System Integration Requirements.</t>
  </si>
  <si>
    <t>Provide the ability to access external interfaces using Web services.
 For example, accessing master data for validating metadata values.
 See related Web services requirements in Appendix 11, Section 4 Interoperability and Integration and Appendix 11, Section 5 Regulatory and Security.</t>
  </si>
  <si>
    <t>Provide the ability to verify index field values related to driver and driver license documents and their index field values as being valid. 
 Also see related usages in Appendix 10 External Systems Integration and see Appendix 5 Section 3.5 Indexing Requirement 35.</t>
  </si>
  <si>
    <t xml:space="preserve">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
</t>
  </si>
  <si>
    <t xml:space="preserve">Provide the ability to retrieve attributes related to human resource documents and their attributes from an external system(s) for use in any field.
 Examples of human resource attributes include, but are not limited to:
 Employee identifier, name, address and other information
 Dates of employment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
</t>
  </si>
  <si>
    <t>Provide the ability to retrieve index field values related to procurement documents from an external system(s) for use in any field.
 Examples of procurement index fields include, but are not limited to:
  • Contract identifier
  • RFI identifier
  • RFP identifier
  • Vendor identifier, name, address, and other information
  • Vendor contact information
  • Contract information</t>
  </si>
  <si>
    <t>Provide and support data validation against XML data.</t>
  </si>
  <si>
    <t>Provide The ability to integrate with MDOT FMIS.
 FMIS is an MDOT developed application. The minimal integration is identified in Appendix 6, Section 2.6 External Interfaces. This integration may need to be accomplished through a terminal emulator.</t>
  </si>
  <si>
    <t>Provide The ability to integrate with MDOT HRIS.
 HRIS is an MDOT developed application. The minimal integration is identified in Appendix 7, Section 2.6 External Interfaces. This integration may need to be accomplished through a terminal emulator.</t>
  </si>
  <si>
    <t>Provide the ability to work with Active Directory 2012.
 See related Active Directory requirements in Appendix 11, Section 8. Application Domain.</t>
  </si>
  <si>
    <t>Provide the ability to operate in the Microsoft Windows 7 32-bit environment.
 There are many State applications that continue to require Windows 7 and many of these only execute in a 32-bit environment.</t>
  </si>
  <si>
    <t>Support of the Microsoft MS SQL Server database, version 2012.
 For the purpose of this requirement, MS SQL should be considered a strong preference, not a requirement.  The Offeror can make a compelling reason for an alternative database if the Offeror believes it would be in the best interest of the State to consider and alternative database.</t>
  </si>
  <si>
    <t>a. Support Cisco AnyConnect – 3.1.04066.</t>
  </si>
  <si>
    <t>Support of the McAfee Agent -  4.8.0.1938 for antivirus software on the client devices.</t>
  </si>
  <si>
    <t>Support of the McAfee VirusScan Enterprise – 8.8.0.1247for antivirus software for the ECM servers.</t>
  </si>
  <si>
    <t>Leverage the LMS software product, Cornerstone on Demand for help text and other user readable information.
 At this time Cornerstone on Demand has not been fully deployed.  If Cornerstone on Demand is not deployed in a manner that allows it to be integrated for managing help text and other user readable information, this requirement will not apply.</t>
  </si>
  <si>
    <t>Support Android-based tablets running Android v5.0 and later ("Lollipop")
 For purposes of this requirement, when a specific version of an operating system is mentioned, the latest patches, fixes, and enhancements for that version that are available at the time DIWS goes into production shall apply.</t>
  </si>
  <si>
    <t>Support desktop and laptop devices running the Windows 7 operating system.
 For purposes of this requirement, when a specific version of an operating system is mentioned, the latest patches, fixes, and enhancements for that version that are available at the time DIWS goes into production shall apply.</t>
  </si>
  <si>
    <t>Migrate existing structured content (e.g., data such as HR and AP records) from Legacy DIWS for use in DIWS 2.</t>
  </si>
  <si>
    <t>Migrate existing unstructured content (e.g., images) from Legacy DIWS for use in DIWS 2.</t>
  </si>
  <si>
    <t>Migrate existing Records retention information (e.g., last access, retention schedule) from Legacy DIWS for use.</t>
  </si>
  <si>
    <t>Provide a repeatable process incorporating an iterative approach for performing the migration.
 For the purpose of this requirement, it is recognized that migrations are often approached in an iterative manner with corrections and adjustments made to the migration rules that result in successive improvements and a reduction in errors with each iteration.</t>
  </si>
  <si>
    <t>Identify all tools that will be used for performing the migration activities, especially tools for automating the migration and for validating the correctness and completeness of the migrated content.</t>
  </si>
  <si>
    <t>Ensure the legacy migration is consistent with requirements defined in DIWS 2 TO Appendix 5 Toolbox Requirements, section 6.6 Migration.</t>
  </si>
  <si>
    <t>Perform fact-finding to determine all necessary information required to perform the legacy content migration.</t>
  </si>
  <si>
    <t>Work with the business areas to define the testing values for ensuring (a) 100% of the unstructured content is migrated and (b) 100% of the attributes associated with the unstructured content (after mapping) are migrated.</t>
  </si>
  <si>
    <t>Work with the MVA and content consumers to address all comments and questions on the migration process.
 Content consumers tend to be business areas, but may be any person or group (e.g., a legacy system developer) that understands the content or migration process.</t>
  </si>
  <si>
    <t>Confirm all tools that will be used for performing the migration activities, especially tools for automating the migration and for validating the correctness and completeness of the migrated content.
a. This activity shall be a confirmation of the migration tools proposed by the Offeror based on fact-finding performed by the Contractor. 
b. Due to the significant quantity of content that must be migrated, the migration process shall be automated using tools appropriate for migration.</t>
  </si>
  <si>
    <t xml:space="preserve">a. This activity shall be a confirmation of the migration tools proposed by the Offeror based on fact-finding performed by the Contractor. </t>
  </si>
  <si>
    <t>b. Due to the significant quantity of content that must be migrated, the migration process shall be automated using tools appropriate for migration.</t>
  </si>
  <si>
    <t>Obtain approval from the MVA Project Manager for the schedule to implement the approved migration process.</t>
  </si>
  <si>
    <t>Execute the approved migration process according to the schedule, in a manner consistent with DIWS 2 TO Appendix 1 – Contractor Responsibilities &amp; Duties: Project Execution.</t>
  </si>
  <si>
    <t>b. Scheduling servers and other migration resources in an environment.</t>
  </si>
  <si>
    <t>e. Installing migration-related software in an environment.</t>
  </si>
  <si>
    <t>f. Promoting migrated content between environments (e.g., from the test environment to the production environment).</t>
  </si>
  <si>
    <t>g. Resolving conflicts between migration environments (e.g., storage conflicts, scheduling conflicts, content conflicts).</t>
  </si>
  <si>
    <t>Provide the MVA Project Manager with the final processes rules defining how the Contractor will perform the following tasks: 
a. Requesting disk storage in an environment for either staging content for migration or for migrating content into the ECM.</t>
  </si>
  <si>
    <t>Work with the business areas to identify changes to the document/content types including, but are not limited to:
a. Renaming document/content types.</t>
  </si>
  <si>
    <t>b. Combining document/content types.</t>
  </si>
  <si>
    <t>c. The addition or removal of attributes associated with a document/content type.</t>
  </si>
  <si>
    <t>d. Redefining existing attributes (e.g., data type, validation, mandatory).</t>
  </si>
  <si>
    <t>Define rules for mapping the legacy (as-is) document/content types attributes to the to-be document/content types.
Rules may include, but are not limited to:
a. Copying the attribute values without change.</t>
  </si>
  <si>
    <t>c. Splitting attribute values across multiple attributes</t>
  </si>
  <si>
    <t>b. Mapping the existing attribute values to new values</t>
  </si>
  <si>
    <t>d. Inserting unique values into the attributes</t>
  </si>
  <si>
    <t xml:space="preserve">e. Inserting business area-supplied values into the attributes </t>
  </si>
  <si>
    <t>f. Validating attribute values against an MVA-supplied table of values.</t>
  </si>
  <si>
    <t>Create one or more unique identifier(s), as specified by the content consumer, for all content that shall ensure the content is able to be retrieved in the most rapid manner possible while ensuring enforcement of all applicable access rules and restrictions.
 For example, a document might be retrieved by specifying four attributes that uniquely identify the document, or by specifying a unique identifier.  However, the unique identifier is optimized to provide a retrieval rate that is 0.10 seconds faster than specifying four attributes.
 The primary content consumer for the operational content identified in Section 2.6.1 Content Inventory and Section 2.6.2 Extrinsic Content Migration Concurrence, is Project Core.  Project Core is expected to require and/or provide a unique identifier (or a rule(s) for calculating a unique identifier) for all content that it requires access to.  This unique identifier should allow the Project Core applications to retrieve content using the interfaces defined in Appendix 10 in a highly optimized manner.  The unique identifier is in addition to the other attributes used to index the unstructured content.
 The actual manner in which a content consumer may specify one or more unique identifiers will be determined by the content consumer.  These rules are all related to SQL calculations that typically involve a sequence number, a date/time, and/or some existing database fields.</t>
  </si>
  <si>
    <t>b. Converting unstructured content from one format to another format (e.g., TIFF to PDF)</t>
  </si>
  <si>
    <t>c. Converting multi-image files to multiple single-image files.</t>
  </si>
  <si>
    <t xml:space="preserve">d. Converting multiple single-image files to a single multi-image file. </t>
  </si>
  <si>
    <t>e. Validating successful content conversion.</t>
  </si>
  <si>
    <t>Define rules for converting the legacy (as-is) unstructured content to the to-be unstructured content.
Rules may include, but are not limited to:
a. Creating thumbnail images.</t>
  </si>
  <si>
    <t>Obtain approval for the initial to-be document/content types from the MVA Project Manager.</t>
  </si>
  <si>
    <t>Obtain approval for the initial rules to-be document/content types from the MVA Project Manager.</t>
  </si>
  <si>
    <t>Obtain any changes to the to-be attribute values from the MVA.</t>
  </si>
  <si>
    <t>Produce reports and extracts that consistent with requirements defined in DIWS 2 TO Appendix 5 Toolbox Requirements, section 4.8 Reports and Queries.</t>
  </si>
  <si>
    <t>For each business area, produce an electronic report in human readable format that maps all content in legacy DIWS to the attributes identifying the content in the proposed ECM. 
 Although it is unlikely a human would read one or more reports that contain(s) information on nearly 300 million documents, there should be a means for a business user to look for the specific mapping that will take place for any set of migrated content.</t>
  </si>
  <si>
    <t xml:space="preserve">For each business area, produce a data extract in machine readable format that maps all content in legacy DIWS to the attributes identifying the content in the proposed ECM. </t>
  </si>
  <si>
    <t>For each business area, produce an electronic report in human readable format that indicates the success or failure for all content in legacy DIWS that has been migrated to the proposed ECM.
 For the purpose of this report, the success or failure shall include supporting information such as the observed and measured metrics used to determine the success or failure.
 Examples of metrics that could be used include, but are not limited to, file size in bytes, file 32-bit CRC checksums, and MD5 checksums.  The mechanism for ensuring 100% file match is not prescribed by MVA, but must be an industry recognized approach for ensuring perfect copies.
 Although it is unlikely a human would read one or more reports that contain(s) information on nearly 400 million documents, there should be a means for a business user to look for the success details on content that was migrated.</t>
  </si>
  <si>
    <t>For each business area, produce a data extract in machine readable format that indicates the success or failure for all content in legacy DIWS that has been migrated to the proposed ECM.</t>
  </si>
  <si>
    <t xml:space="preserve">Confirm the adequacy of the migration environments proposed by the Offeror, including all necessary processors, memory, storage, networks,  operating systems, and databases, one year prior to the environments being needed, that are required for performing the migrations within the schedule identified in Section 2.9 Scheduling and those environments required for migrating content in Appendices 6, 7 and 8..
 If the existing MVA development and test environments are not sufficient to perform development, testing and migration, the Contractor is expected to propose changes to the required migration environments with at least one year advance notice. It is possible that one or more environments dedicated to migration may be required to allow the ~400 million documents and images to be migrated and be available when needed.  </t>
  </si>
  <si>
    <t>Configure, manage, maintain, and support the migration environments required for performing migrations.
 MVA will provide the necessary processors, memory, storage networks, and operating systems, and databases, for all MVA-hosted migration environments.
 The Contractor shall provide everything not provided by the MVA for all migration environments.</t>
  </si>
  <si>
    <t>a. The Contractor shall support the environment for the four migration efforts identified in Section 2.6 Data Model Content Inventory, and Scope, and the three migration efforts associated with Appendices 6, 7, and 8.</t>
  </si>
  <si>
    <t>b. The Contractor shall verify the processors, memory, storage, networks, and operating systems, and databases, for all migration environments within ninety (90) days of NTP.</t>
  </si>
  <si>
    <t>c. The Contractor shall provide the necessary processors, memory, storage networks, and operating systems, and databases, for all cloud-hosted or IaaS migration environments.</t>
  </si>
  <si>
    <t>Work with the MVA Project Manager to establish specific dates and durations for having snapshots of legacy content available for migration.</t>
  </si>
  <si>
    <t>Ensure that no production content is modified, altered or otherwise changed within the legacy production environment.
 Assume that read-only access is provided to the legacy production databases and repositories.</t>
  </si>
  <si>
    <t>Migrate the content for each business area/division as identified in Section 2.6.1 Content Inventory and Section 2.6.2 Extrinsic Content Migration Concurrence.
 Migration includes as one of the activities physical extraction of content from the legacy system.  Legacy systems include both production environments and text environments where test environments include a recent copy of the content in the production environment.
error.</t>
  </si>
  <si>
    <t>Perform the iterative migrations in an environment other than the production environment.
 One or more environments known as migration environments shall be designated for performing migrations.  These migration environments shall be used to execute and re-execute the migration scripts until the migration scripts execute without error.
 Depending on the integration needs and the migration needs, the migration environments may be part of the five environments used for deploying DIWS 2 and the DIWS 2 applications (see Appendix 3 section 2.2), or the environments may be designated migration environments that are in addition to the five environments.</t>
  </si>
  <si>
    <t>Obtain approval from the MVA Project Manager to perform migrations in the designated test environment prior to the final migration of each collection of content into the production environment.</t>
  </si>
  <si>
    <t>After the migration executes without error perform the migration into the designated test environment prior to the final migration of each collection of content into the production environment.</t>
  </si>
  <si>
    <t>a. Once a migration script executes without error in the migration environment, the migration script shall be expected to be executed in an environment designated for executing migration scripts that have executed without error.
 Migrations are performed multiple times in the migration environment until the migration scripts get everything correct.  The migration is then performed in a test environment that looks like the production environment. If the migration in the test environment executes without error, the migration is then performed in the production environment.
 See Figure 1 DIWS 2 Migration Environment Promotion.</t>
  </si>
  <si>
    <t>Obtain approval from the MVA Project Manager to perform the final migration for each collection of content into the production environment.</t>
  </si>
  <si>
    <t>Migrate audit trail information associated with all migrated content.</t>
  </si>
  <si>
    <t>After the migration executes without error in the test environment, the final migration for each collection of content into the production environment.
 Once a migration script executes without error in the test environment, the migration script is expected to be executed in the production environment.</t>
  </si>
  <si>
    <t>Capture the migration operation as part of the DIWS 2 audit trail for all migrated content.</t>
  </si>
  <si>
    <t>Ensure all content is accessible and navigable using the DIWS 2:
a. user interface</t>
  </si>
  <si>
    <t>b. external systems interface defined in DIWS 2 TO Appendix 10 DIWS External Systems Integration</t>
  </si>
  <si>
    <t>a. Evidence of validation and verification shall be provided showing that 100% of the unstructured content in the legacy system(s) has been migrated to DIWS 2.</t>
  </si>
  <si>
    <t>b. Evidence of validation and verification shall be provided showing that 100% of the migrated unstructured content has not been changed in length, structure, bit/byte order, or format.</t>
  </si>
  <si>
    <t>c. Evidence of validation and verification shall be provided showing that 100% of the indexes, attributes, and metadata remains associated with the correct unstructured content.</t>
  </si>
  <si>
    <t>d. Evidence of validation and verification shall be provided showing that 100% of the indexes, attributes, and metadata has been mapped correctly and uniquely when migrated from the legacy system(s) to DIWS 2.</t>
  </si>
  <si>
    <t>e. Evidence of validation and verification shall be provided showing that 100% of the audit trail information has been migrated.</t>
  </si>
  <si>
    <t>f. Evidence of validation and verification shall be provided showing that 100% of the audit trail information remains associated with the correct unstructured content.</t>
  </si>
  <si>
    <t xml:space="preserve">Perform automated verification and validation on 100% of the migrated content to ensure the content was correctly and completely migrated.
 The validation and verification activities will verify many aspects of the migrated content.  For example, a byte count, a checksum, a CRC, and other checks would be expected to be performed on the unstructured content.  The associated metadata would be checked for the required number of fields, correct application of rules, correct data values, etc. </t>
  </si>
  <si>
    <t xml:space="preserve">Producing a content dictionary containing the following information for each  migrated content document/image:
a. Content metadata as it existed in the legacy system
 The content dictionary is anticipated to be significantly large and is expected to be delivered electronically in a database or other form acceptable to the MVA Project Manager.
</t>
  </si>
  <si>
    <t>b. Content metadata as it exists in DIWS 2</t>
  </si>
  <si>
    <t>c. The date and time the content was migrated into DIWS 2</t>
  </si>
  <si>
    <t>d. The number of audit trail records migrated from the legacy system</t>
  </si>
  <si>
    <t>e. The date and time verification and validation was performed on the migrated content.</t>
  </si>
  <si>
    <t>Complete all iterations of business licensing-related content migrations within one year, including as many iterations as necessary to achieve a clean migration. 
For the purpose of this requirement:
 Business licensing-related content is defined as the content listed as “Business Licensing” in Table 1 Approximate content count by business division as of 1H2015 and Table 2 Approximate number of document/content types by business division as of 1H2015.
 The beginning of the one year period for completing the migration will be determined by the MVA Project Manager.</t>
  </si>
  <si>
    <t>Complete all iterations of vehicle-related content migrations within two years, including as many iterations as necessary to achieve a clean migration. 
For the purpose of this requirement: 
 Vehicle related content is defined as the content listed as “Vehicle Services”, “Insurance Compliance”, and “Out of State Title” in Table 1 Approximate content count by business division as of 1H2015 and Table 2 Approximate number of document/content types by business division as of 1H2015.
 The beginning of the two year period for completing the migration will be determined by the MVA Project Manager.
 The migration of vehicle-related content is anticipated to begin prior to the completion of business-related content, but is dependent on the Project Core dependencies.</t>
  </si>
  <si>
    <t>Complete all iterations of driver licensing-related content migrations within eighteen months, including as many iterations as necessary to achieve a clean migration. 
For the purpose of this requirement:
 Driver licensing-related content is defined as the content listed as “Administrative Adjudication”, “Driver Control”, “Driver Services”, “Driver Instruction”, and “Revenue Reporting” in Table 1 Approximate content count by business division as of 1H2015 and Table 2 Approximate number of document/content types by business division as of 1H2015.
 The beginning of the eighteen-month period for completing the migration will be determined by the MVA Project Manager.
 The migration of driver licensing-related content is anticipated to begin prior to the completion of vehicle-related content, but is dependent on the Project Core dependencies.</t>
  </si>
  <si>
    <t>Complete all iterations of non-legacy DIWS content migrations within eighteen months, including as many iterations as necessary to achieve a clean migration. 
For the purpose of this requirement:
 Non-legacy DIWS content is defined as the content listed as the content listed in Table 3 Approximate content count of non-legacy DIWS content to be migrated into DIWS 2 as of 2H2015 and Table 4 Approximate number of document/content types for non-legacy DIWS content as of 2H2015.
 The beginning of the eighteen-month period for completing the migration will be determined by the MVA Project Manager.
 The migration of non-legacy DIWS content is anticipated to begin concurrently with the migration of the driver license-related content, but is dependent on the Project Core dependencies.</t>
  </si>
  <si>
    <t>Define rules for applying the security rules to the content for the DIWS 2 user interfaces and the external system interfaces.
 The external system interfaces are defined in DIWS 2 TO Appendix 10.</t>
  </si>
  <si>
    <t xml:space="preserve">Work with the business areas to identify changes to the security model. </t>
  </si>
  <si>
    <t>a. The security model shall be consistent with requirements defined in DIWS 2 TO Appendix 5 Toolbox Requirements, section 4.11 Security and Privacy.</t>
  </si>
  <si>
    <t>b. Changes may include, but shall not be limited to:
1 The addition of new security roles</t>
  </si>
  <si>
    <t>b.3 Changes to existing security roles</t>
  </si>
  <si>
    <t>b.2 The removal of existing security roles</t>
  </si>
  <si>
    <t xml:space="preserve">Work with the business areas to identify a records management model for migrated content. </t>
  </si>
  <si>
    <t>Ensure that records management is consistent with requirements defined in DIWS 2 TO Appendix 5 Toolbox Requirements, section 4.14 Records Management and Legal Hold.</t>
  </si>
  <si>
    <t>Work with the Project Core MVA Project Manager and his/her designees to verify the groupings of content, consolidating content areas or splitting content areas into two or more subareas. 
 These content areas may vary from the content areas given in Table 5 Project Core Content Migration Completion Date Dependencies.</t>
  </si>
  <si>
    <t>Work with the Project Core MVA Project Manager and his/her designees to establish specific dates and durations for having acceptable subsets of migrated content available for testing.
 For the purpose of this requirement, “specific dates” refers to dates for the subsets of content and dates for various types of training and testing (e.g., system testing and user acceptance testing).
 For the purpose of this requirement, “durations” refers to durations for the subsets of content and durations for various types of training and testing (e.g., system testing and user acceptance testing).</t>
  </si>
  <si>
    <t>Work with the Project Core MVA Project Manager and his/her designees to establish specific dates for having an acceptable subset of migrated content available for other purposes such as development.</t>
  </si>
  <si>
    <t>Work with the MVA Project Manager to establish dates for taking snapshots of the legacy content.
 When a snapshot of the legacy content is taken in the early days of content migration, it is a snapshot of an active repository that continues to grow.  Periodic snapshots of the legacy content are expected over time to ensure the migration activities are working with reasonably current and reasonably complete content.</t>
  </si>
  <si>
    <t>Work with the MVA Project Manager to establish dates for taking snapshots of the legacy content within one business day of the go live date.
 Due to the reality that the legacy content is coming from an active repository that is updated throughout the day, it is important to schedule a snapshot that is within one business day of the go-live date.</t>
  </si>
  <si>
    <t>Develop schedules and plans to complete migration, including all of the interim dependencies and milestones.</t>
  </si>
  <si>
    <t>Identify risks and implement risk mitigation to ensure the agreed to migration schedule contains minimum risk and has adequate schedule buffer.</t>
  </si>
  <si>
    <t>This requirement has been removed.</t>
  </si>
  <si>
    <t>Capture General Content – The external system performs the capture of content and sends the content, along with document type(s) and indexing information, to DIWS 2.  DIWS 2 stores the content in the repository and returns an indication to the external system that the content was successfully stored in the repository.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C1:</t>
  </si>
  <si>
    <t>a. “Content” shall refer to one or more items of content.  For each content item, the content type and the indexing information is provided to DIWS 2.</t>
  </si>
  <si>
    <t>b. DIWS 2 shall return an indicator for each content item that is sent to DIWS 2 that indicates whether the content was successfully stored.</t>
  </si>
  <si>
    <t>c. DIWS 2 shall receive an optional flag that indicates whether an error on storing any of the content items in the repository shall result in abandoning the storage of all of the content items from the repository.</t>
  </si>
  <si>
    <t xml:space="preserve">d. Audit trail information shall be captured and managed according to the requirements in Appendix 5, Section Audit Trail. </t>
  </si>
  <si>
    <t>e. DIWS 2 shall indicate whether the manual verification flag was set for each content item and pass this indication to the external system.</t>
  </si>
  <si>
    <t xml:space="preserve">Retrieve General Content – The external system provides DIWS 2 with one or more unique identifiers. Optionally, one or more content formats is/are specified. DIWS 2 performs the retrieval of content and sends the content in the requested formats, along with the associated content type and metadata to the external system.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C2: 
</t>
  </si>
  <si>
    <t>a. “Content” shall refer to one or more items of content.  For each content item being requested, a unique identifier will be provided to DIWS 2.</t>
  </si>
  <si>
    <t>b. “One or more content formats” shall allow multiple formats to be requested.  Examples of formats include, but are not limited to, TIFF, JPEG, PDF, and thumbnail.  The absence of a value results in the configurable default format being returned for the content type.  The formats may be listed in order of preference and/or a request for multiple formats being returned on one request.</t>
  </si>
  <si>
    <t>c. DIWS 2 shall return the metadata associated with each content item.</t>
  </si>
  <si>
    <t>d. DIWS 2 shall return an indicator for each content item that is requested from DIWS that indicates whether the content was successfully retrieved.</t>
  </si>
  <si>
    <t>f. DIWS 2 shall indicate whether the manual verification flag is set for each content item and pass this indication to the external system.  The external system is expected to reply to DIWS 2 once the content has been manually verified.</t>
  </si>
  <si>
    <t>h. This requirement shall be interpreted according to the requirements in Section 2.2, requirements 3, 23, and other requirements in section 2.2.</t>
  </si>
  <si>
    <t>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As described in the note on page 1, the following requirements qualify C3:</t>
  </si>
  <si>
    <t>a. “Performs the capture” shall include, but is not limited to:
1 scanning paper documents
2 retrieving the electronic attachments from e-mail
3 retrieving the fax stream from an incoming fax
4 retrieving the incoming data stream from FTP/SFTP</t>
  </si>
  <si>
    <t>f. DIWS 2 shall use the e-mail system to provide an acknowledgement and/or an acknowledgement e-mail if one was requested by the sender.  
1 DIWS 2 shall send an automated response e-mail message to the sender indicting that the e-mail was received.
2 “An acknowledgement” shall refer to an MS Outlook delivery receipt or an MS Outlook read receipt.
3 “An acknowledgement e-mail” shall refer to an e-mail with configurable content.</t>
  </si>
  <si>
    <t>g.  “Trigger event” shall refer to a combination of one or more content types and metadata values.  
 Examples of a trigger event could be a case number or some other recognizable identifier.</t>
  </si>
  <si>
    <t>h. “Triggers a workflow” shall refer to launching a specific workflow from a set of workflows or continuing a workflow that is waiting for content.  
1 The specific workflow is determined by the content type, content source, and other identifiable information. 
2 A default workflow shall always available for instances where a specific workflow is not found.
3 An option shall be provided to not trigger a workflow.</t>
  </si>
  <si>
    <t>Capture of Unsolicited Correspondence – DIWS 2 performs the capture of content that arrives without information that ties the correspondence to a trigger event in DIWS 2 or an external system.  After capturing the content, DIWS 2 triggers a workflow in DIWS 2 or an external system and passes the content unique identifier and other indexing information to the external system.  Unsolicited correspondence may become solicited correspondence once the content is reviewed and a connection between the content and a trigger event in DIWS 2 or an external system is discovered.
These too are requirements:Capture of Unsolicited Correspondence – DIWS 2 performs the capture of content that arrives without information that ties the correspondence to a trigger event in DIWS 2 or an external system.  After capturing the content, DIWS 2 triggers a workflow in DIWS 2 or an external system.  For a workflow in an external system, DIWS 2 passes the content’s document identifier and other indexing information to the external system.  Unsolicited correspondence may become solicited correspondence once the content is reviewed and a connection between the content and a trigger event in DIWS 2 or an external system is discovered.
As described in the note on page 1, the following requirements qualify C4:</t>
  </si>
  <si>
    <t>a. “Unsolicited Correspondence” is correspondence that has not been requested by the MVA (as indicated by the presence of a unique identifier such as a case number or barcode), or is correspondence that returns to the MVA without the unique identifier included.</t>
  </si>
  <si>
    <t>b.  “Performs the capture” shall include, but is not limited to:
1 scanning paper documents
2 retrieving the electronic attachments from e-mail
3 retrieving the fax stream from an incoming fax
4 retrieving the incoming data stream from FTP/SFTP</t>
  </si>
  <si>
    <t>c. “Content that arrives” shall indicate content that arrived via mail, courier, hand delivery, e-mail, fax, FTP/SFTP, messaging, or other means.</t>
  </si>
  <si>
    <t>d. “Content” shall refer to one or more items of content.  For each content item, the content type shall be automatically determined by the capture software.  Additionally, for certain content types, indexing information shall also be automatically extracted from the content.</t>
  </si>
  <si>
    <t>e. “Trigger event” shall be refer to a combination of one or more content types and metadata values.  
 Examples of a trigger event could be a case number or some other recognizable identifier</t>
  </si>
  <si>
    <t>f. “Triggers a workflow” shall refer to launching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</si>
  <si>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i. This requirement shall be interpreted according to the requirements in Section 2.2, requirements 9, 10, 11, 12, 24, and other requirements in section 2.2.</t>
  </si>
  <si>
    <t>Manual Verification of Content – The external system provides DIWS 2 with one or more unique identifiers that indicate that the content associated with these identifiers has been manually verified. DIWS 2 clears the manual verification status associated with the content.  The external system may also direct DIWS 2 to remove content from the repository that was determined to be unsatisfactory as a result of manual verification.
As described in the note on page 1, the following requirements qualify C5:</t>
  </si>
  <si>
    <t>Assemble Documents – The external system provides DIWS 2 with one or more unique identifiers, values, a content type, and indexing information for the document assembly.  DIWS 2 shall perform the retrieval of content and shall assemble the content into a composite document that shall be stored in DIWS 2 using the content type and indexing information. DIWS 2 shall return an indicator for each content item confirming the success or reason for failing to include each content item in the assembly.
As described in the note on page 1, the following requirements qualify C6:</t>
  </si>
  <si>
    <t>a. “Content” shall refer to one or more items of content.  For each content item being assembled, a unique identifier will be provided to DIWS 2.  Although there may be a practical upper limit on the number of content items that may be included in an assembly, this practical limit shall be on an order of magnitude of tens of thousands of content items.</t>
  </si>
  <si>
    <t>g. This requirement shall be interpreted according to the requirements in Section 2.2, requirements 3, and 7, and other requirements in section 2.2. Other requirements apply and these are mentioned to emphasize their importance.</t>
  </si>
  <si>
    <t>Delete Documents – The external system provides DIWS 2 with one or more unique identifiers of content that shall be deleted.  DIWS 2 shall check for legitimate reasons why the content shouldn’t be deleted, such as those identified in Appendix 05 Section 4.15 Records Management and Legal Hold. If no reasons are found, DIWS 2 shall perform the deletion of content and return an indicator confirming the success or reason for failing to delete each content item.
As described in the note on page 1, the following requirements qualify C7:</t>
  </si>
  <si>
    <t>a. “Content” shall refer to one or more items of content.  For each content item being deleted, a unique identifier shall be provided to DIWS 2.</t>
  </si>
  <si>
    <t>b. “Legitimate reasons” shall refer to the many reasons why content may not be successfully deleted, including user authorization and legal hold, as further described in requirements throughout the RFP.</t>
  </si>
  <si>
    <t>c. DIWS 2 shall receive an optional flag that indicates whether an error on deleting any of the content shall cease attempts to delete remaining content.</t>
  </si>
  <si>
    <t>e. This requirement shall be interpreted according to the requirements in Section 2.2, requirements 3, 4, and other requirements in section 2.2.</t>
  </si>
  <si>
    <t>Change Retention Period – The external system provides DIWS 2 with one or more unique identifiers of content that should have their record retention times changed by a specified number of days. The number of days the retention value is changed is determined by a parameter passed for each unique identifier. DIWS 2 performs the retention extension and returns an indicator confirming the success of extending the extension for each content item.
As described in the note on page 1, the following requirements qualify C8:</t>
  </si>
  <si>
    <t xml:space="preserve">
a. “Content” shall refer to one or more items of content.  For each content item whose retention period is being changed, a unique identifier will be provided to DIWS 2.</t>
  </si>
  <si>
    <t>b. “Reason for failing” shall perform the checks mandated by Appendix 05 for reasons why the retention period may not be altered, including user authorization and legal hold.</t>
  </si>
  <si>
    <t xml:space="preserve">c. “Number of days of the retention is changed is determined by a parameter” shall allow the change to be a negative or positive value.  
1 The negative value shall not result in a date is before the current date. </t>
  </si>
  <si>
    <t>Create Redacted Documents – The external system provides DIWS 2 with one or more unique identifiers of content for which redacted versions of the content shall be created.  The external system either passes redacted versions of content or instructs DIWS 2 to create redacted versions of content.  The external system also passes to DIWS 2 the type of redacted content that is being created.
As described in the note on page 1, the following requirements qualify C9:</t>
  </si>
  <si>
    <t xml:space="preserve">
a. “Content” shall refer to one or more items of content.  
1 For each content item being redacted, a unique identifier shall be provided to DIWS 2.</t>
  </si>
  <si>
    <t>c. “Instructs DIWS 2 to create redacted versions of content” shall mean that DIWS 2 will use a redaction profile to redact key information such as SSNs and date of birth.  
1 The created content shall has the same content type as the content type of the unique identifier and all index values that are not related to redaction shall be maintained.</t>
  </si>
  <si>
    <t xml:space="preserve">
e. DIWS 2 shall receive an optional flag that indicates whether an error on creating any redactions for any of the content shall cease attempts to create redactions for the remaining content.</t>
  </si>
  <si>
    <t>Change Document/Content Type – Provides the ability to allow an external system to change a document/content type and associated index values.  The external system provides DIWS 2 with one or more sets of: content identifiers, pairs of content types and associated metadata pairs.  DIWS 2 returns the content identifiers, the content type, and associated metadata for all content types that were converted.
As described in the note on page 1, the following requirements qualify C10:</t>
  </si>
  <si>
    <t xml:space="preserve">
b. “Content identifier” shall refer to the unique identifier for the content item that shall be changed from one content type to another content type.</t>
  </si>
  <si>
    <t>Modify Metadata – The external system provides DIWS 2 with one or more unique content identifiers and the metadata pairs for the metadata that should be updated.
As described in the note on page 1, the following requirements qualify C11:</t>
  </si>
  <si>
    <t>Offeror Instructions:
(1)  Fill in the name of your company in the box above.
(2)  Fill in the "response" column on the worksheets that follow these instructions.
(3)  The first column of the response worksheets corresponds to the requirement identifier.
(4)  The second column of the response worksheets corresponds to the requirement text.  If there is a discrepancy between the text in the worksheet and the appendix, the appendix prevails.
(5)  The forth column corresponds to the  text associated with the response entered in the Response column.
(6)  The fifth column corresponds to the type of requirement (and hence the type of response).  A value of "F" indicates a predominantly functionality or capability requirement.  A value of "P" indicates a predominantly process or procedural requirement.
(7)  The requirement text may appear truncated based on the magnification factor, display settings, and other variables.  Sometimes, highlighting column B and autofitting row height improves readability.
a. “Content” shall refer to multiple items of content.  
1 For each content item whose metadata is being updated, a unique identifier shall be accepted by DIWS 2.</t>
  </si>
  <si>
    <t>e. DIWS 2 shall receive an optional flag that indicates whether an error on retrieving any of the content items in the repository shall result in aband</t>
  </si>
  <si>
    <t>oning the retrieval of all of the content items from the repository.
f. DIWS 2 shall receive an optional flag that indicates whether an error on transmitting any of the content items to an electronic destination shall result in abandoning the transmission of all of the content items to the remaining electronic destinations.</t>
  </si>
  <si>
    <t>h. This requirement shall be interpreted according to the requirements in Section 2.2, requirements 5, 8, 41, and other requirements in section 2.2.</t>
  </si>
  <si>
    <t>Search for Content – The external system provides DIWS 2 with one or more content types, associated metadata pairs, and an audit trail indicator for content that should be searched for.  Additionally, the manner in which the results should be returned is provided.  DIWS 2 returns the content identifiers, associated metadata for all content matching the criteria, the number of results satisfying the search criteria and the number of results being returned.
As described in the note on page 1, the following requirements qualify C13:</t>
  </si>
  <si>
    <t>d. “Manner in which the results should be returned” shall provide the ability to: 
1 Limit the number of fields returned.
2 Limit the number of search results.
3 Indicate the subset of the search results that should be returned.
4 Specify how the information is delivered to the external system.
4 Specify how the information is delivered to the external system.</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</si>
  <si>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content’s unique identifier(s) and other indexing information to the workflow.  DIWS 2 also supports returning a configurable message or e-mail based on incoming document type and communications medium to be returned acknowledging receipt of the content.
As described in the note on page 1, the following requirements qualify C14:</t>
  </si>
  <si>
    <t xml:space="preserve">
d. DIWS 2 shall utilize the attributes from the barcoded sheet and the additional attribute information to index the content that accompanied the barcoded sheet. </t>
  </si>
  <si>
    <t>f.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</si>
  <si>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Create Temporary Content Type from Barcode Sheet – Provides the ability to recognize a transaction identifier and business unit identifier from a barcoded sheet. DIWS 2 uses this transaction identifier and business unit identifier to create a temporary document/content type and index one or more documents/content arriving with the barcoded sheet. After indexing and storing the content, DIWS 2 triggers a workflow in DIWS 2 or an external system and passes the content’s unique identifier(s) and other indexing information to the workflow.  
As described in the note on page 1, the following requirements qualify C15:</t>
  </si>
  <si>
    <t>c. “A temporary document/content type” is a document type or content type that shall exist until it is changed (see Section 2.1 Use Cases for DIWS 2 Integration with External Systems, item C10.)  The barcoded information is used to look up one or more potential content/document types permitted for the transaction identifier. The content/document type is temporary to the extent that the automatic content/document type selection may have been incorrect and may need to be changed.  It is anticipated that most times there is sufficient information available to correctly assign the document/content type, especially in the case of solicited correspondence with only one document.</t>
  </si>
  <si>
    <t>d. There shall be a real-time exchange of information with the external system.  
1 The information on the barcoded sheet shall be sent to the external system.  
2 The external system in turn sends additional attribute information to DIWS 2.</t>
  </si>
  <si>
    <t xml:space="preserve">f. Audit trail information shall be captured and managed for content arriving via e-mail and messages just as it is captured and managed for images scanned by DIWS 2. </t>
  </si>
  <si>
    <t>g.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</si>
  <si>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e. DIWS 2 shall utilize the attributes from the barcoded sheet and the additional attribute information to index the content that accompanied the barcoded sheet.</t>
  </si>
  <si>
    <t>h. A configurable number of attempts shall be made to initiate the workflow in the external system.  
1 After the configurable number of attempts fails, an error handling workflow in DIWS 2 shall be triggered.</t>
  </si>
  <si>
    <t>i. The operations described in this case shall be performed on behalf of an authenticated external system with the appropriate permissions and subject to the security limitations associated with the user or user group this action is being performed for.</t>
  </si>
  <si>
    <t>j. This requirement shall be interpreted according to the requirements in Section 2.2, requirements 5, 24, 25, 27, 30, and other requirements in section 2.2.</t>
  </si>
  <si>
    <t>Mobile Capture – DIWS 2 performs the capture of images and documents using a smartphone, tablet, or other mobile device.  The device user is able to index the documents and images.  Once indexed, the images are automatically an asynchronously transmitted to DIWS 2 with retries automatic performed.  Once the content arrives is DIWS 2, DIWS 2 triggers a workflow in DIWS 2 or an external system and passes the content’s unique identifier and other indexing information to the workflow.  DIWS 2 also supports returning a configurable message or e-mail based on incoming document type and communications medium.
As described in the note on page 1, the following requirements qualify C16:</t>
  </si>
  <si>
    <t>a. DIWS 2 shall support mobile workers that may be working remotely for days or weeks.  DIWS 2 shall be able to immediately, subject to connectivity, transmit content back to the DIWS 2 repository so that the content is available for normal business activity.  In this context, connectivity is typically provided through a cellphone (e.g., Verizon), but could be provided by a local network connection.</t>
  </si>
  <si>
    <t>d.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</si>
  <si>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g. This requirement shall be interpreted according to the requirements in Section 2.2, requirements 3, 24, 25, 31, and other requirements in section 2.2.
 There are MVA staff that travel outside of the MVA office for days or weeks at a time.  These trips (e.g., from a visit to a driver training school) result in collection of images, documents, forms and other materials. The collected material is expected to be transferred back to DIWS 2 for access and processing by MVA staff.  The MVA staff that is traveling often have smart devices with cellphone connectivity for data.  When the staff has connectivity via the smart device, the collected information should be automatically uploaded to DIWS 2.  There is an expectation that the connectivity will be automatic because it might occur when the staff is travelling between sites at a time the staff does not have the ability to check for connectivity.  When the staff is in an area without cellphone data connectivity, the smartphone should continue attempting to connect until the connectivity is re-established.</t>
  </si>
  <si>
    <t>Mobile Search and Retrieval – DIWS 2 provides the ability to search for content in DIWS 2 using a smartphone, tablet, or other mobile device.  DIWS 2 also provides the mobile device user with the ability to retrieve content based on search results or by navigation.  The retrieval requests are processed asynchronously.  The search results are cached locally on the mobile device for a configurable number of days.  Based on configuration parameters, the user is notified by a text message when the content has been retrieved.  Attempts are made to retrieve content after communication errors are encountered.
As described in the note on page 1, the following requirements qualify C17:</t>
  </si>
  <si>
    <t xml:space="preserve">d. This requirement shall be interpreted according to the requirements in Section 2.2, requirements 2, 13, 32, and other requirements in section 2.2.
 Here is a scenario.  The MVA mobile worker is traveling to an area of the State where connectivity is intermittent.  At some point the search request is submitted, but due to limited connectivity, the results do not appear on the worker's smart device for several hours.  Once the results are available, the worker then requests several documents from the search results which may not be processed immediately because the worker continues to be travelling in a region of intermittent connectivity.  Eventually the documents appear on the workers smart device and are available for use by the worker.  The worker may also request other documents from the previous search results which were cached locally.   </t>
  </si>
  <si>
    <t>Data Extraction from Images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DIWS 2 does not index or store the supplied content.
As described in the note on page 1, the following requirements qualify C18:</t>
  </si>
  <si>
    <t>l. This requirement shall be interpreted according to the requirements in Section 2.2, requirements 1, 2, 34, 35, and other requirements in section 2.2.</t>
  </si>
  <si>
    <t>Rapid Bulk Import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As described in the note on page 1, the following requirements qualify C19:</t>
  </si>
  <si>
    <t>General and QA Auditing Status Retrieval – The external system provides DIWS 2 with one or more defined audits, and optionally one or more unique content identifiers, for retrieving the general auditing status values or QA auditing status values.
As described in the note on page 1, the following requirements qualify C20:</t>
  </si>
  <si>
    <t>General and QA Auditing Status Update – The external system provides DIWS 2 with one or more pairs of defined audits and operations, one or more pairs of unique content identifiers and an auditing status values, optional users and optional expiration dates, that are to be updated.
As described in the note on page 1, the following requirements qualify C21:</t>
  </si>
  <si>
    <t>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t>
  </si>
  <si>
    <t xml:space="preserve">a. In cases where the unique key is provided by the external system using the DIWS 2 external system interface, DIWS 2 shall accept a parameter that allows suppression of the DIWS 2 identifier being returned.
 The indexing information received via the external system interface may include a unique key that could be used to retrieve the content in the future.  </t>
  </si>
  <si>
    <t xml:space="preserve">Accept non-resident content description and indexing information arriving via the external system interface, save the location of content in the DIWS 2 repository, and return a DIWS 2 identifier that can be used to retrieve the non-resident content description in the future.
 Non-resident content is content that is managed by DIWS 2, but is not physically stored in the DIWS 2 repository.  Examples of this content include sensitive content, fragile content, valuable content, and other content that is stored (often in a non-electronic format) external to DIWS 2.  For non-resident content, DIWS 2 typically stores the location of the content and information on where to go and who to contact to request access.  Non-resident content could have renditions stored in DIWS 2, but these renditions are often not considered to be the copy of record. 
</t>
  </si>
  <si>
    <t>Accept a DIWS 2 user identifier and other information arriving via the DIWS 2 external system interface and return the associated content, subject to security restrictions for that user identifier.
For the purpose of this requirement:</t>
  </si>
  <si>
    <t xml:space="preserve">a. A DIWS 2 user identifier, when passed along with a command or operation, shall be used to limit access to content based on the credentials of the user associated with the user identifier.  </t>
  </si>
  <si>
    <t>b. This limiting behavior shall exist until the command or operation has completed, the command or operation has resulted in an error, or the session has terminated.</t>
  </si>
  <si>
    <t>Accept a DIWS 2 identifier and an e-mail address, fax number, or text message destination, and deliver the content to the specified destination.
As described in the note on page 1, the following requirements qualify Requirement 8:
a. DIWS 2 shall e-mail the content to the specified e-mail address and include a subject line that was passed along with the e-mail address or create a subject line using the content’s metadata.</t>
  </si>
  <si>
    <t>a. DIWS 2 shall e-mail the content to the specified e-mail address and include a subject line that was passed along with the e-mail address or create a subject line using the content’s metadata.</t>
  </si>
  <si>
    <t>b. DISW 2 shall fax the content to the specified fax number and include a cover page using information that was passed along with the fax number or create a cover page using the content’s metadata.</t>
  </si>
  <si>
    <t>c. DIWS 2 shall send a text message with the content to the smart device at the specified number and include a message that was passed along with the number or create a text message using the content’s metadata.</t>
  </si>
  <si>
    <t>Monitor incoming FTP and SFTP accounts for content, index and store the content based on information contained in the file names or control file, and call an external procedure to trigger a DIWS 2 External System workflow for processing the incoming text message and attachments.
 For the purpose of this requirement, a “control file” is a file with a specific name that contains information about other files that were transmitted.  For example, a control file might contain the names of three files and information that could be used to index each of those files.</t>
  </si>
  <si>
    <t>Provide the ability to designate certain content types and content arriving from specified interfaces as requiring manual verification and have the manual verification status set for those content types.
For the purpose of this requirement:</t>
  </si>
  <si>
    <t>a. “Certain content types and content arriving from specified interfaces” shall mean that this requirement applies to content types and also applies to content arriving from specified interfaces.</t>
  </si>
  <si>
    <t>b. “Certain content types” shall mean a list of content types (or content subtypes, or content sub-subtypes) that are specified in a configurable list.</t>
  </si>
  <si>
    <t>c. “Content arriving from specified interfaces” shall mean that this requirement applies to named interfaces that are specified in a configurable list.  For example, a named interface might be a specific fax machine, all fax machines, a specific e-mail account, a specific FTP account, or other interface.</t>
  </si>
  <si>
    <t>Scan content that arrives for bulk scanning; indexes this content based on the document type, stores this content in the DIWS 2 repository, and calls an external procedure to trigger an external workflow associated with the document type and index values.
For the purpose of this requirement:
 “Content that arrives for bulk scanning” is typically content that arrives in paper form by mail or courier.
 “An external workflow” would include a DIWS 2 External System workflow and would be triggered using the DIWS 2 External System interface that exists for the purpose of triggering such a workflow.</t>
  </si>
  <si>
    <t xml:space="preserve">Provide the ability to scan content using a specified scanner.
These too are requirements:
</t>
  </si>
  <si>
    <t>a. The identifier of the specified scanner shall be accepted at the time this capability is invoked.</t>
  </si>
  <si>
    <t>b. The invoking system shall have the option of utilizing any features (e.g., color, double-sided), through DIWS 2, of the scanner.</t>
  </si>
  <si>
    <t>c. The scanning subsystem shall accept instructions from the invoking system to return a file containing the scanned image.</t>
  </si>
  <si>
    <t>d. The scanning subsystem shall accept instructions from the invoking system to store the scanned image in the repository. The scanning subsystem shall also accept instructions from the invoking system to automatically determine the document type.</t>
  </si>
  <si>
    <t>e. The scanning subsystem shall accept instruction by the invoking system that field values be automatically detected and extracted from the scanned image.</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</si>
  <si>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 An example is writing 1GB of content onto CDs.  The system needs to detect that 1GB exceeds the capacity of a CD and would split the content on two CDs. </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</si>
  <si>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 An example is writing 1GB of content onto CDs.  The system needs to detect that 1GB exceeds the capacity of a CD and would split the content on two CDs.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t>
  </si>
  <si>
    <t>Utilize transaction identifiers, business unit identifiers and other attribute pairs from barcoded sheets, along with additional index information from an external system to index content that arrived with the barcoded sheets.</t>
  </si>
  <si>
    <t>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t>
  </si>
  <si>
    <t>Provide the ability to use a mobile device to capture images and other content, index content and asynchronously transmit the content to DIWS 2.</t>
  </si>
  <si>
    <t>a. Search and navigation shall take priority over content retrieval.</t>
  </si>
  <si>
    <t>b. Transmission shall be performed asynchronously relative to capture allowing additional content to be captured before pending content transmissions have been completed.</t>
  </si>
  <si>
    <t>c. Content transmission shall take place automatically and continuously in the background.  For example, the actual transmission of content may take place while driving between locations.</t>
  </si>
  <si>
    <t>d. Due to the unpredictable nature of communications in some parts of the State, transmission shall be continuously retried until successfully completed.</t>
  </si>
  <si>
    <t>b. Retrievals shall be performed asynchronously relative to navigation and searches allowing additional retrieval requests to be made before pending requests have been completed.</t>
  </si>
  <si>
    <t>c. Content retrieval shall take place automatically and continuously in the background.  For example, the actual retrieval of content may take place while driving between locations.</t>
  </si>
  <si>
    <t>d. Due to the unpredictable nature of communications in some parts of the State, communications shall be continuously retried until successfully completed.</t>
  </si>
  <si>
    <t xml:space="preserve">e. The user shall be able to request a notification at the time the retrieval request is made that informs the user when the content has been received. </t>
  </si>
  <si>
    <t>Provide the ability to use a mobile device to search DIWS 2 for content, navigate DIWS 2 folders, and asynchronously retrieve DIWS 2 content.</t>
  </si>
  <si>
    <t>Provide the ability to alter the document/content type of a document. 
 For example, change a temporary document type to a different document type.</t>
  </si>
  <si>
    <t>Publish an external system ICD that defines and describes, but is not limited to, the APIs, Web services and Enterprise Service Bus to provide the use cases specified in section 2.1, Use Cases for DIWS 2 Integration with External Systems and the functionality specified in section 2.2, DIWS 2 Functionality for External System Integration.
 For the purpose of this requirement, the specific nature of the interface as an API, Web service and/or Enterprise Service Bus, shall be determined during the DIWS 2 requirements gathering and design activities.</t>
  </si>
  <si>
    <t>c. DIWS 2 shall communicate with external systems using the current version of the external systems integration interfaces, unless the external systems provided an external system integration interface version that is earlier than the current version.</t>
  </si>
  <si>
    <t>e. Maintain an external system ICD for each version of the external system integration interface.</t>
  </si>
  <si>
    <t>Where appropriate, propose XML standards that apply to information being exchanged.
 For the purpose of this requirement, XML standards are preferred, but the MVA reserves the right to accept, reject, or modify any proposed standards.</t>
  </si>
  <si>
    <t>Work with MVA to definitize and finalize the requirements for the DIWS 2 ICD for the DIWS 2 external system interface.</t>
  </si>
  <si>
    <t>a. The Contractor shall work with the Project Core Vendor to identify, understand and incorporate any external system integration capabilities that the Project Core System may require.</t>
  </si>
  <si>
    <t>b. When working with the Project Core Vendor, the requirements stated in Appendix 10 shall be provided regardless of whether the requirements are needed by the Project Core System.
 Recall that this is a general purpose interface to be used by the Project Core System and all systems that the MVA will deploy in the future.  The Project Core System is the first, but not the only user for this interface.</t>
  </si>
  <si>
    <t>Review the DIWS 2 ICD with MVA.</t>
  </si>
  <si>
    <t>Receive approval from MVA Project Manager for each version of the DIWS 2 ICD.</t>
  </si>
  <si>
    <t>Include a library of APIs, Web services, or Enterprise Service Bus components for the interface described in the DIWS 2 ICD.</t>
  </si>
  <si>
    <t>Include support and maintenance of the external system integration interface for all environments defined in the DIWS 2 ICD.
 For the purpose of this requirement: environments are development, test, training, production, and those identified in Appendix 03 - System Supported, section 2.2 O&amp;M Timeline.</t>
  </si>
  <si>
    <t>Ensure the DIWS 2 External System interface shall be fully operational in all environments.</t>
  </si>
  <si>
    <t>a. The interface in one DIWS 2 environment (e.g., test) shall be able to be integrated with the DIWS 2 External System (e.g., Project Core System) in one or more other environments (e.g., test and training).</t>
  </si>
  <si>
    <t>During system development (i.e., prior to full system delivery), Include a minimum of six (6) periodic updates to the ICD and library of APIs, Web services, and Enterprise Service Bus components at a frequency to be determined by the MVA Project Manager and with the first periodic delivery occurring of not more than 90 after days the interface was initially delivered.</t>
  </si>
  <si>
    <t>d. Changes to the ICD and library of APIs, Web services, and Enterprise Service Bus components shall be provided a version in accordance with Section 2.3 Additional Integration Requirements, Requirement 2.</t>
  </si>
  <si>
    <t>Identify a process for working with the team responsible for utilizing the DIWS 2 External System interfaces.</t>
  </si>
  <si>
    <t>Demonstrate successful use of the DIWS 2 External System interface to meet functional and performance goals.</t>
  </si>
  <si>
    <t>Automatically capture the following attribute values for all DIWS 2 External System interface logs to include all of:</t>
  </si>
  <si>
    <t>a. the logical name of the interface</t>
  </si>
  <si>
    <t>a. A specific DIWS 2 External e System interface shall include the following:
1 An interface that is accessed by a specific set of credentials.
2 An interface that is accessed by a specific mode (e.g., API, Web service, Enterprise Service Bus).
3 An interface that is accessed by a specific logical name.</t>
  </si>
  <si>
    <t>Provide the ability to monitor the transactions taking place on one or more DIWS 2 External System interfaces.</t>
  </si>
  <si>
    <t>a.For the purpose of this requirement, monitor means displaying the specific DIWS 2 External System interface transactions in real-time or  displaying the contents of the log with a delay that does not exceed five seconds of when a transaction took place.</t>
  </si>
  <si>
    <t>This requirement shall allow multiple dates and times to be specified and any of these dates and times to be recurring (e.g., disable logging or transactions for interface MAB10 every Monday morning at 6:00 PM).</t>
  </si>
  <si>
    <t>Provide the ability to specify a date and time that logging of one or more DIWS 2 External System interfaces will automatically be disabled.</t>
  </si>
  <si>
    <t>a. This requirement shall allow multiple dates and times to be specified and any of these dates and times to be recurring (e.g., enable logging or transactions for interface MAB10 every Monday morning at 6:00 PM).</t>
  </si>
  <si>
    <t>Provide the ability to specify a date and time that logging of one or more DIWS 2 External System interfaces will automatically be enabled.</t>
  </si>
  <si>
    <t>a. This requirement shall allow multiple dates and times to be specified and any of these dates and times to be recurring (e.g., disable interface MAB10 every Monday morning at 6:00 PM).</t>
  </si>
  <si>
    <t>Provide the ability to specify a date and time that one or more DIWS 2 External System interfaces will automatically be disabled.</t>
  </si>
  <si>
    <t xml:space="preserve">Provide an operational interface for all DIWS 2 environments. 
 For the purpose of this requirement, all environments is defined as documented elsewhere in this TO and includes environments such as development, test, training, and production.  For example, it would be unacceptable to create an operational interface that could only be used in test and production. </t>
  </si>
  <si>
    <t>Provide an operational interface that is capable of working simultaneously with multiple external systems at loads specified in Appendix 5 6.2 Capacity and at performance specified in Appendix 5 6.3 Performance. 
 An example of an external system is the Project Core System.</t>
  </si>
  <si>
    <t>a. “Multiple external systems” shall be considered as one or more external systems interacting simultaneously the Project Core System and/or concurrently with one DIWS 2 environment.</t>
  </si>
  <si>
    <t>Offeror Response Values
Functionality and Capability</t>
  </si>
  <si>
    <t>Offeror Response Values
Processes and Procedures</t>
  </si>
  <si>
    <t>Response Description</t>
  </si>
  <si>
    <t>Function (F) or Process (P)</t>
  </si>
  <si>
    <r>
      <t xml:space="preserve">Propose a migration process that addresses the key activities necessary for migrating content from legacy DIWS to the proposed ECM.
</t>
    </r>
    <r>
      <rPr>
        <b/>
        <sz val="10"/>
        <rFont val="Arial"/>
        <family val="2"/>
      </rPr>
      <t>NO RESPONSE REQUIRED IN THIS WORKSHEET.</t>
    </r>
  </si>
  <si>
    <r>
      <t xml:space="preserve">k. problems with migrated content to be fixed
</t>
    </r>
    <r>
      <rPr>
        <b/>
        <sz val="10"/>
        <rFont val="Arial"/>
        <family val="2"/>
      </rPr>
      <t>NO RESPONSE REQUIRED IN THIS WORKSHEET.</t>
    </r>
  </si>
  <si>
    <r>
      <t xml:space="preserve">j. support on troubleshooting apparent problems with migrated content
</t>
    </r>
    <r>
      <rPr>
        <b/>
        <sz val="10"/>
        <rFont val="Arial"/>
        <family val="2"/>
      </rPr>
      <t xml:space="preserve">
NO RESPONSE REQUIRED IN THIS WORKSHEET.</t>
    </r>
  </si>
  <si>
    <r>
      <t xml:space="preserve">i. support on accessing migrated content
</t>
    </r>
    <r>
      <rPr>
        <b/>
        <sz val="10"/>
        <rFont val="Arial"/>
        <family val="2"/>
      </rPr>
      <t xml:space="preserve">
NO RESPONSE REQUIRED IN THIS WORKSHEET.</t>
    </r>
  </si>
  <si>
    <r>
      <t xml:space="preserve">h. support on accessing the environments where migrated content is located
</t>
    </r>
    <r>
      <rPr>
        <b/>
        <sz val="10"/>
        <rFont val="Arial"/>
        <family val="2"/>
      </rPr>
      <t>NO RESPONSE REQUIRED IN THIS WORKSHEET.</t>
    </r>
  </si>
  <si>
    <r>
      <t xml:space="preserve">g. migrated content to be made available in the production DIWS environments
</t>
    </r>
    <r>
      <rPr>
        <b/>
        <sz val="10"/>
        <rFont val="Arial"/>
        <family val="2"/>
      </rPr>
      <t>NO RESPONSE REQUIRED IN THIS WORKSHEET.</t>
    </r>
  </si>
  <si>
    <r>
      <t xml:space="preserve">f. migrated content to be made available in specific DIWS environments for development or testing
</t>
    </r>
    <r>
      <rPr>
        <b/>
        <sz val="10"/>
        <rFont val="Arial"/>
        <family val="2"/>
      </rPr>
      <t>NO RESPONSE REQUIRED IN THIS WORKSHEET.</t>
    </r>
  </si>
  <si>
    <r>
      <t xml:space="preserve">e. access to interfaces for accessing migration environments and non-migration environments where migrated content is located
</t>
    </r>
    <r>
      <rPr>
        <b/>
        <sz val="10"/>
        <rFont val="Arial"/>
        <family val="2"/>
      </rPr>
      <t>NO RESPONSE REQUIRED IN THIS WORKSHEET.</t>
    </r>
  </si>
  <si>
    <r>
      <t xml:space="preserve">d. access to migration environments and non-migration environments where migrated content is located
</t>
    </r>
    <r>
      <rPr>
        <b/>
        <sz val="10"/>
        <rFont val="Arial"/>
        <family val="2"/>
      </rPr>
      <t>NO RESPONSE REQUIRED IN THIS WORKSHEET.</t>
    </r>
  </si>
  <si>
    <r>
      <t xml:space="preserve">c. samples of content to be migrated for development or testing
</t>
    </r>
    <r>
      <rPr>
        <b/>
        <sz val="10"/>
        <rFont val="Arial"/>
        <family val="2"/>
      </rPr>
      <t>NO RESPONSE REQUIRED IN THIS WORKSHEET.</t>
    </r>
  </si>
  <si>
    <r>
      <t xml:space="preserve">b. changes to migration schedules
</t>
    </r>
    <r>
      <rPr>
        <b/>
        <sz val="10"/>
        <rFont val="Arial"/>
        <family val="2"/>
      </rPr>
      <t>NO RESPONSE REQUIRED IN THIS WORKSHEET.</t>
    </r>
  </si>
  <si>
    <r>
      <t xml:space="preserve">Propose a process on how other vendors are to interact with the Contractor for requesting:
a. content to be migrated
</t>
    </r>
    <r>
      <rPr>
        <b/>
        <sz val="10"/>
        <rFont val="Arial"/>
        <family val="2"/>
      </rPr>
      <t>NO RESPONSE REQUIRED IN THIS WORKSHEET.</t>
    </r>
    <r>
      <rPr>
        <sz val="10"/>
        <rFont val="Arial"/>
        <family val="2"/>
      </rPr>
      <t xml:space="preserve">
 Interaction with the Contractor for migration matters is expected to be through a formal process.  The Project B36Core Vendor Personnel are going to need access to migrated content, the environments where migrated content is located, and the interfaces for accessing migrated content. The Project Core Vendor Personnel will also require assistance and support in accessing migrated content and reporting problems with migrated content.</t>
    </r>
  </si>
  <si>
    <t>Allow an external system to establish a persistent session with DIWS 2 for the purpose of executing all of the capabilities provided by the DIWS 2 external system interface.</t>
  </si>
  <si>
    <t>h. The initial configuration value for the persistence of the session shall be one day.</t>
  </si>
  <si>
    <t>g. A persistent session shall terminate after a configurable period of inactivity, measured in minutes or hours.</t>
  </si>
  <si>
    <t>f. A persistent session shall be a session that persists over a configurable period of time, measured in hours, days, weeks or months, which does not require credentials to be supplied at any time other than when the session is first established.</t>
  </si>
  <si>
    <t>e. DIWS 2 shall provide an automated mechanism for updating the external systems interface passwords throughout the system whenever they are changed.</t>
  </si>
  <si>
    <t>d. DIWS 2 shall incorporate security policies that shall require external system interface passwords to be changed on a configurable period.</t>
  </si>
  <si>
    <t>c. DIWS 2 shall be designed such that no passwords are compiled into the source materials, hardcoded, or stored in an unencrypted format.</t>
  </si>
  <si>
    <t>a. The Contractor shall provide guidance to allow External Systems to manage a pool of persistent connections between DIWS 2 and the External System(s).</t>
  </si>
  <si>
    <t>b. The number of persistent sessions that are allowed to be opened concurrently by each External System shall be configurable for each External System.  (e.g., ES1 is allowed 1 persistent session, ES2 is allowed 10 persistent sessions, ES3 is allowed 4 persistent sessions.)</t>
  </si>
  <si>
    <t>j. The establishment and termination of persistent sessions shall be logged.</t>
  </si>
  <si>
    <t>i. The persistence of the session shall end when the external system requests that it be ended, connectivity is broken, a period of inactivity has occurred, or an administrator issues a command to disable the interface.</t>
  </si>
  <si>
    <t>k. All transactions performed using persistent sessions shall be logged.</t>
  </si>
  <si>
    <t>Ensure all PII and PHI content sent using e-mail is encrypted.
 For example, e-mail sent from one MVA e-mail user to another MVA e-mail user.
 “Encryption” means the protection of data in electronic or optical form, in storage or in transit, using a technology that: (1)   is certified to meet or exceed the level that has been adopted by the Federal Information Processing Standards issued by the National Institute of Standards and Technology; and (2)   renders such data indecipherable without an associated cryptographic key necessary to enable decryption of such data.</t>
  </si>
  <si>
    <t>Protect rows and columns of non-metadata, Structured Data using encryption and mechanisms that restrict access to those with a business need to access the Structured Data.
 This Structured Data includes, but is not limited to, data such as the supporting data for Human Resource, Accounts Payable and Procurement applications that is specified in other DIWS 2 TO appendixes.</t>
  </si>
  <si>
    <t>a. Based on a configuration parameter, transactions shall be logged, including the all information typically logged in an audit trail and the groups and permissions.</t>
  </si>
  <si>
    <t>Allow content in DIWS 2 to be accessed from external systems when the “manual verification required” flag is set or is not set.
 External systems may also access content when the “manual verification required” flag is not set.  This comment is to ensure this flag does not limit access to this content.  It is already understood that content can be accessed when the flag is not set.</t>
  </si>
  <si>
    <t>Provide the ability to export the list of all documents, and their audit status values, associated with an audit.
 Note this is expected to leverage the external System Integration capabilities identified in Appendix 10.</t>
  </si>
  <si>
    <t>Provide the ability to allow an external system to mark cases for QA audit.
 Note this is expected to leverage the External System integration capabilities identified in Appendix 10.</t>
  </si>
  <si>
    <t>Provide the ability to export all documents on the list of all documents associated with an audit.
 Note this is expected to leverage the External System integration capabilities identified in Appendix 10.</t>
  </si>
  <si>
    <t>Provide the ability to export an assembly of documents for audit.
 Note this is expected to leverage the External System integration capabilities identified in Appendix 10.</t>
  </si>
  <si>
    <t>Provide the ability to import a list of one or more audit status values associated with documents and cases that have been externally audited. 
 Note this is expected to leverage the External System integration capabilities identified in Appendix 10.</t>
  </si>
  <si>
    <t>Provide the ability to update the audit status values in DIWS 2 using and import a list of audit status values associated with documents and cases that have been externally audited. 
 Note this is expected to leverage the External System integration capabilities identified in Appendix 10.</t>
  </si>
  <si>
    <t>Provide the ability to protect documents and content types at a level that satisfies MVA PHI requirements.
 See Task Order Section 3.3.1 Required Project Policies, Standards, Guidelines and Methodologies.</t>
  </si>
  <si>
    <t>Provide the ability for all APIs, web services, and other interfaces that perform functionality for which security permissions are required, to allow that functionality or command to be executed by a service machine but with the security groups of a user with lesser or fewer permissions and authorizations.
 For the purpose of this requirement, this capability allows a service machine with super user authorization to execute all commands for all users.  The service machine would accept the user identifier passed along with the command and assume the security limitations associated with that command for the duration of the command.  
 For the purpose of this requirement, the user password would not need to be supplied with the user identifier because communications with the service machine would be considered secure.</t>
  </si>
  <si>
    <t>a.       (#C1) Capture General Content – 0.40 seconds on average and 95.4499736% (i.e., 2σ) of the transactions are completed within 0.50 seconds for one 100KB document.</t>
  </si>
  <si>
    <t>d.      (#C4 Manual Verification of Content – 0.15 seconds on average and 95.4499736% (i.e., 2σ) of the transactions are completed within 0.20 seconds.</t>
  </si>
  <si>
    <t>f.       (#C7) Delete Documents – 0.10 seconds on average and 95.4499736% (i.e., 2σ) of the transactions are completed within 0.20 seconds for one 100 KB document.</t>
  </si>
  <si>
    <t>g.      (#C5) Capture of Unsolicited Correspondence – 2,000 concurrent transactions within Normal MVA Business Hours.</t>
  </si>
  <si>
    <t>h.      (#C8) Change Retention Period – 0.25 seconds on average and 95.4499736% (i.e., 2σ) of the transactions are completed within 0.35 seconds</t>
  </si>
  <si>
    <t>i.        (#C10) Change Document/Content Type – 0.50 seconds on average and 95.4499736% (i.e., 2σ) of the transactions are completed within 0.70 seconds for one 100 KB document.</t>
  </si>
  <si>
    <t>j.        (#C11) Modify Metadata – 0.15 seconds on average and 95.4499736% (i.e., 2σ) of the transactions are completed within 0.20 seconds for one 100 KB document.</t>
  </si>
  <si>
    <t>k.       (#C13) Search for Content – 0.10 seconds on average and 95.4499736% (i.e., 2σ) of the transactions are completed within 0.20 seconds for ten results searching 200 million records.</t>
  </si>
  <si>
    <t>c.       (#C3) Capture of Solicited Correspondence – 0.45 seconds on average and 95.4499736% (i.e., 2σ) of the transactions are completed within 0.47 seconds for one 100 KB document.</t>
  </si>
  <si>
    <t>b.      (#C2) Retrieve General Content – 0.45 seconds on average and 95.4499736% (i.e., 2σ) of the transactions are completed within 0.47 seconds for one 100KB document.</t>
  </si>
  <si>
    <t>e.        (#C5) Capture of Unsolicited Correspondence – 0.45 seconds on average and 95.4499736% (i.e., 2σ) of the transactions are completed within 0.47+B123  seconds for one 100 KB document.</t>
  </si>
  <si>
    <t>Provide the following response times for performing OCR/ICR on images that are up to 8-1/2x11” per page, at 300 dpi, bi-level or 8-bit greyscale, 11 point fonts, with five OCR/ICR operations being performed concurrently for :
a. One page at 0.50 seconds on average and 95.4499736% (i.e., 2σ) of the transactions are within completed within 0.70 seconds.</t>
  </si>
  <si>
    <t>b. Two pages at 0.70 seconds on average and 95.4499736% (i.e., 2σ) of the transactions are within completed within 0.90 seconds.</t>
  </si>
  <si>
    <t>c. Three pages at 0.90 seconds on average and 95.4499736% (i.e., 2σ) of the transactions are within completed within 1.10 seconds.</t>
  </si>
  <si>
    <t>Provide the following response times for performing content/document type recognition on images that are up to 8-1/2x11” per page, at 300 dpi, bi-level or 8-bit greyscale, 11 point fonts, with five content/document type recognition operations being performed concurrently:
a. One page at 0.50 seconds on average and 95.4499736% (i.e., 2σ) of the transactions are completed within 0.70 seconds.</t>
  </si>
  <si>
    <t>b. Two pages at 0.70 seconds on average and 95.4499736% (i.e., 2σ) of the transactions are completed within 0.90 seconds.</t>
  </si>
  <si>
    <t>c. Three pages at 0.90 seconds on average and 95.4499736% (i.e., 2σ) of the transactions are completed within 1.10 seconds.</t>
  </si>
  <si>
    <t>c. Three pages at 0.90 seconds on average and 95.4499736% (i.e., 2σ) of the transactions are completed within 0.10 seconds.</t>
  </si>
  <si>
    <t xml:space="preserve">Provide the following response times for performing information extraction from images of an unknown valid content/document type that are up to 8-1/2”x11” per page, at 300 dpi, bi-level or 8-bit greyscale, 11 point fonts, 15 fields, with five information extraction operations being performed concurrently:
a. One page at 0.60 seconds on average and 95.4499736% (i.e., 2σ) of the transactions are completed within 0.80 seconds. </t>
  </si>
  <si>
    <t>b. Two pages at 0.80 seconds on average and 95.4499736% (i.e., 2σ) of the transactions are completed within 1.00 seconds.</t>
  </si>
  <si>
    <t>c. Three pages at 1.00 seconds on average and 95.4499736% (i.e., 2σ) of the transactions are completed within 1.20 seconds.</t>
  </si>
  <si>
    <t xml:space="preserve">Provide the following response times for performing information extraction from images of a known content/document type that are up to 8-1/2”x11” per page, at 300 dpi, bi-level or 8-bit greyscale, 11 point fonts, 15 fields, with five information extraction operations being performed concurrently:
a. One page at 0.50 seconds on average and 95.4499736% (i.e., 2σ) of the transactions are completed within 0.70 seconds. </t>
  </si>
  <si>
    <t>Provide response time of 0.45 seconds for retrieving and presenting a single page image file.
 For the purpose of this requirement, the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</si>
  <si>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0.45 seconds for retrieving and presenting the first page of a three page image file.
 For the purpose of this requirement, the each image in the three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</si>
  <si>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0.55 seconds for  retrieving and presenting the second and third pages of a three page image file.B112
 For the purpose of this requirement, the each image in the three image file shall be "A" size, 8 bit greyscale, 300 dpi.  
 The time shall begin when the first page of the image file is fully viewable on the screen and shall stop when the second and third images are fully viewable on the screen.
 The time shall be measured at a DIWS 2 desktop or workstation at either the operations counter or desk, as directed by the MVA Project Manager.</t>
  </si>
  <si>
    <t xml:space="preserve">Perform at the levels specified by the requirements in Section 6.3 Performance when loaded to the capacity specified in Section 6.2 Capacity.  </t>
  </si>
  <si>
    <t>Perform at response times that are within double the performance measurements specified in Section 6.3  Performance, for Contractor’s providing solutions residing in externally hosted data centers (e.g., the cloud).</t>
  </si>
  <si>
    <r>
      <t xml:space="preserve">Propose a high-level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</si>
  <si>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Propose a high-level physical architecture diagram identifying the hardware and software components required configuration required to achieve the functionality and capacity requirements of DIWS 2 for the production environment.
</t>
    </r>
    <r>
      <rPr>
        <b/>
        <sz val="10"/>
        <rFont val="Arial"/>
        <family val="2"/>
      </rPr>
      <t>NO RESPONSE REQUIRED IN THIS WORKSHEET.</t>
    </r>
  </si>
  <si>
    <t xml:space="preserve">The State may optionally decide to host the solution at a cloud facility.  Provide a list of differences in the proposed solution if the State were to host the proposed solution using hardware located in the Amazon Web Service cloud.
 For example, identify changes to staffing, the impact on performance, changes to system availability, additional or different hardware or software, and any other differences.
 For this requirement, the State seeks information required to consider hosting the solution using an IaaS model.
</t>
  </si>
  <si>
    <r>
      <t xml:space="preserve">If an off-site, hosted solution is proposed for data migration activities, describe”
a. the environment;
b. the safeguards for protecting State content; and
c. the mechanism for transferring content between the legacy systems, the migration environments, and the test and production systems in the MVA data center
</t>
    </r>
    <r>
      <rPr>
        <b/>
        <sz val="10"/>
        <rFont val="Arial"/>
        <family val="2"/>
      </rPr>
      <t>NO RESPONSE REQUIRED IN THIS WORKSHEET.</t>
    </r>
  </si>
  <si>
    <t>DIWS 2 shall be operational every calendar day of the year and 24 hours every day, in accordance with the following:</t>
  </si>
  <si>
    <t>b.      Planned Downtime shall be scheduled outside of Operational Hours, outside of any batch processing window, and shall not require the DIWS 2 System to be unavailable or limited in functionality for more than 1 hour per week.</t>
  </si>
  <si>
    <t>c.       This system availability requirement shall apply to all user interfaces and the External Systems Integration (see Appendix 10 Section 2.8 External Interfaces, Requirement 8).</t>
  </si>
  <si>
    <t xml:space="preserve">d.      Planned Downtime system maintenance and upgrades shall only occur outside of Operational Hours, outside of any scheduled batch processing window, and shall not require the DIWS 2 to be unavailable or limited in functionality for more than one (1) hour per week.  </t>
  </si>
  <si>
    <t>e.       This system availability shall include end-to-end System availability of all software, hardware and communications interfaces between the DIWS 2 and all other systems that the Offeror identified in its response to this solicitation OR that the Contractor has included in its requirements and design.</t>
  </si>
  <si>
    <t>a. The DIWS 2 shall be designed to meet a 99.99% system availability requirement, exclusive of Planned Downtime for system maintenance and upgrades.  (Also see Appendix 3, Section 4.3 O&amp;M Support Services, Requirement 4.)</t>
  </si>
  <si>
    <t>Provide feeds, on a configurable interval, of all new driver’s license images and supporting metadata sent to the facial recognition system.
 The current interval is once each day, but the interval should be configurable from one minute to 999 days.</t>
  </si>
  <si>
    <r>
      <t xml:space="preserve">Propose a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</si>
  <si>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c.       The number, size, speed, and type of processors/cores shall be clearly identified for servers, desktops, laptops, tablets and other infrastructure computing devices.
</t>
    </r>
    <r>
      <rPr>
        <b/>
        <sz val="10"/>
        <rFont val="Arial"/>
        <family val="2"/>
      </rPr>
      <t>NO RESPONSE REQUIRED IN THIS WORKSHEET.</t>
    </r>
  </si>
  <si>
    <r>
      <t xml:space="preserve">e.       The quantity/size, speed, and type of storage shall be clearly identified for SANs, servers, desktops, laptops, tablets and other infrastructure computing devices.
</t>
    </r>
    <r>
      <rPr>
        <b/>
        <sz val="10"/>
        <rFont val="Arial"/>
        <family val="2"/>
      </rPr>
      <t>NO RESPONSE REQUIRED IN THIS WORKSHEET.</t>
    </r>
  </si>
  <si>
    <r>
      <t xml:space="preserve">d.      The quantity/size, speed, and type of memory shall be clearly identified for servers, desktops, laptops, tablets and other infrastructure computing devices.
</t>
    </r>
    <r>
      <rPr>
        <b/>
        <sz val="10"/>
        <rFont val="Arial"/>
        <family val="2"/>
      </rPr>
      <t>NO RESPONSE REQUIRED IN THIS WORKSHEET.</t>
    </r>
  </si>
  <si>
    <r>
      <t xml:space="preserve">g.      The infrastructure software components are limited to the operating system, databases, and other prerequisite and requisite software.
</t>
    </r>
    <r>
      <rPr>
        <b/>
        <sz val="10"/>
        <rFont val="Arial"/>
        <family val="2"/>
      </rPr>
      <t>NO RESPONSE REQUIRED IN THIS WORKSHEET.</t>
    </r>
  </si>
  <si>
    <r>
      <t xml:space="preserve">f.       The quantity and speed of networking connections shall be clearly identified for firewalls, load balancers, servers, desktops, laptops, tablets and other infrastructure computing devices.
</t>
    </r>
    <r>
      <rPr>
        <b/>
        <sz val="10"/>
        <rFont val="Arial"/>
        <family val="2"/>
      </rPr>
      <t>NO RESPONSE REQUIRED IN THIS WORKSHEET.</t>
    </r>
  </si>
  <si>
    <t>Specify the hardware and software licenses required to satisfy ten year capacity projections.
 As it relates to this requirement, MVA will provide the required hardware based on recommendations it receives in the reviewed and approved capacity planning deliverable.
 In the event the MVA decides to delay acquiring the hardware required for all or part of the seven year growth, this requirement shall be considered satisfied based on meeting a prorated capacity tied to the level of hardware MVA acquires.
 In the event the MVA decides to delay acquiring the software licenses required for all or part of the seven year growth, this requirement shall be considered satisfied based on meeting a prorated capacity tied to the number of software licenses that MVA acquires.
+B256</t>
  </si>
  <si>
    <r>
      <t xml:space="preserve">Provide a Product Roadmap that identifies when the next two major releases of all prerequisite and requisite products shall be supported by the underlying product and available for use by DIWS 2 and applications built on DIWS 2.
a. A draft version of the Product Roadmap shall be delivered when the design documentation is provided.
 For purposes of this requirement, the next two major releases of requisite and prerequisite products are considered those releases that have been publicly announced by the requisite and prerequisite product owners or privately disclosed to the MVA. 
 For purposes of this requirement, the Product Roadmap may be an updated version of the Product Roadmap that was previously delivered by the Offeror. 
 Include all information identified in the RFP Section 3.4.5.1.4 Product Roadmap.
</t>
    </r>
    <r>
      <rPr>
        <b/>
        <sz val="10"/>
        <rFont val="Arial"/>
        <family val="2"/>
      </rPr>
      <t>NO RESPONSE REQUIRED IN THIS WORKSHEET.</t>
    </r>
  </si>
  <si>
    <r>
      <t xml:space="preserve">b. A final version of the Product Roadmap shall be delivered when the first production release of DIWS 2 goes live.
</t>
    </r>
    <r>
      <rPr>
        <b/>
        <sz val="10"/>
        <rFont val="Arial"/>
        <family val="2"/>
      </rPr>
      <t>NO RESPONSE REQUIRED IN THIS WORKSHEET.</t>
    </r>
  </si>
  <si>
    <r>
      <t xml:space="preserve">d. all smart phones, tablets and other smart devices
</t>
    </r>
    <r>
      <rPr>
        <b/>
        <sz val="10"/>
        <rFont val="Arial"/>
        <family val="2"/>
      </rPr>
      <t>NO RESPONSE REQUIRED IN THIS WORKSHEET.</t>
    </r>
  </si>
  <si>
    <r>
      <t xml:space="preserve"> For purposes of this requirement, the requisite and prerequisite products shall include:
c. all software products installed with DIWS 2
</t>
    </r>
    <r>
      <rPr>
        <b/>
        <sz val="10"/>
        <rFont val="Arial"/>
        <family val="2"/>
      </rPr>
      <t>NO RESPONSE REQUIRED IN THIS WORKSHEET.</t>
    </r>
  </si>
  <si>
    <r>
      <t xml:space="preserve">e. all hardware and software listed in Section 6.5 Devices or Section 6.6 Product Roadmap, excluding laptop and desktop devices
</t>
    </r>
    <r>
      <rPr>
        <b/>
        <sz val="10"/>
        <rFont val="Arial"/>
        <family val="2"/>
      </rPr>
      <t>NO RESPONSE REQUIRED IN THIS WORKSHEET.</t>
    </r>
  </si>
  <si>
    <r>
      <t xml:space="preserve">Include a Product Roadmap that identifies when the next two major releases of all prerequisite and requisite products shall be supported by the underlying product and available for use by DIWS 2 and applications built on DIWS 2.  The Product Roadmap shall also include:
a. Browsers as indicated in Section 6.6 Product Roadmap, Requirement 3. 
 For purposes of this requirement, the next two major releases of requisite and prerequisite products are considered those releases that have been publicly announced by the requisite and prerequisite product owners or privately disclosed to the MVA. 
 Include all information identified in the RFP Section 3.4.5.1.4 Product Roadmap.
</t>
    </r>
    <r>
      <rPr>
        <b/>
        <sz val="10"/>
        <rFont val="Arial"/>
        <family val="2"/>
      </rPr>
      <t>NO RESPONSE REQUIRED IN THIS WORKSHEET.</t>
    </r>
  </si>
  <si>
    <r>
      <t xml:space="preserve">b. Devices as indicated in Section 6.6 Product Roadmap, Requirement 4.
</t>
    </r>
    <r>
      <rPr>
        <b/>
        <sz val="10"/>
        <rFont val="Arial"/>
        <family val="2"/>
      </rPr>
      <t>NO RESPONSE REQUIRED IN THIS WORKSHEET.</t>
    </r>
  </si>
  <si>
    <r>
      <t xml:space="preserve">c. MS Office as indicated in Section 6.6 Product Roadmap, Requirement 5. 
</t>
    </r>
    <r>
      <rPr>
        <b/>
        <sz val="10"/>
        <rFont val="Arial"/>
        <family val="2"/>
      </rPr>
      <t>NO RESPONSE REQUIRED IN THIS WORKSHEET.</t>
    </r>
  </si>
  <si>
    <r>
      <t xml:space="preserve">d. Standards as indicated in Section 6.6 Product Roadmap, Requirement 6.
</t>
    </r>
    <r>
      <rPr>
        <b/>
        <sz val="10"/>
        <rFont val="Arial"/>
        <family val="2"/>
      </rPr>
      <t>NO RESPONSE REQUIRED IN THIS WORKSHEET.</t>
    </r>
  </si>
  <si>
    <r>
      <t xml:space="preserve"> For purposes of this requirement, the requisite and prerequisite products shall include:
e. all software products installed with DIWS 2
</t>
    </r>
    <r>
      <rPr>
        <b/>
        <sz val="10"/>
        <rFont val="Arial"/>
        <family val="2"/>
      </rPr>
      <t>NO RESPONSE REQUIRED IN THIS WORKSHEET.</t>
    </r>
  </si>
  <si>
    <r>
      <t xml:space="preserve">f. all smart phones, tablets and other smart devices
</t>
    </r>
    <r>
      <rPr>
        <b/>
        <sz val="10"/>
        <rFont val="Arial"/>
        <family val="2"/>
      </rPr>
      <t>NO RESPONSE REQUIRED IN THIS WORKSHEET.</t>
    </r>
  </si>
  <si>
    <r>
      <t xml:space="preserve">g. all hardware and software listed in Section 6.5 Devices or Section 6.6 Product Roadmap, excluding laptop and desktop devices
</t>
    </r>
    <r>
      <rPr>
        <b/>
        <sz val="10"/>
        <rFont val="Arial"/>
        <family val="2"/>
      </rPr>
      <t>NO RESPONSE REQUIRED IN THIS WORKSHEET.</t>
    </r>
  </si>
  <si>
    <r>
      <t xml:space="preserve">Indicate on the Product Roadmap when all announced versions of the Browsers identified in Appendix 11, Section 6 User Interface, requirements 13-16, will be supported.
</t>
    </r>
    <r>
      <rPr>
        <b/>
        <sz val="10"/>
        <rFont val="Arial"/>
        <family val="2"/>
      </rPr>
      <t>NO RESPONSE REQUIRED IN THIS WORKSHEET.</t>
    </r>
  </si>
  <si>
    <r>
      <t xml:space="preserve">Indicate on the Product Roadmap when all announced versions of the devices and operating systems identified in Section 6.5 Devices, will be supported.
</t>
    </r>
    <r>
      <rPr>
        <b/>
        <sz val="10"/>
        <rFont val="Arial"/>
        <family val="2"/>
      </rPr>
      <t>NO RESPONSE REQUIRED IN THIS WORKSHEET.</t>
    </r>
  </si>
  <si>
    <r>
      <t xml:space="preserve">Indicate on the Product Roadmap when all announced versions of Microsoft Office will be supported.
</t>
    </r>
    <r>
      <rPr>
        <b/>
        <sz val="10"/>
        <rFont val="Arial"/>
        <family val="2"/>
      </rPr>
      <t>NO RESPONSE REQUIRED IN THIS WORKSHEET.</t>
    </r>
  </si>
  <si>
    <r>
      <t xml:space="preserve">Indicate on the Product Roadmap when compliance with the following standards shall be available, including the level of the standard if applicable:
a. Content Management Interoperability Services (CMIS)
</t>
    </r>
    <r>
      <rPr>
        <b/>
        <sz val="10"/>
        <rFont val="Arial"/>
        <family val="2"/>
      </rPr>
      <t xml:space="preserve">
NO RESPONSE REQUIRED IN THIS WORKSHEET.</t>
    </r>
  </si>
  <si>
    <r>
      <t xml:space="preserve">b. Business Process Modeling Notation (BPMN) 2.0 Business Process Modeling Notation (BPMN) 2.0
</t>
    </r>
    <r>
      <rPr>
        <b/>
        <sz val="10"/>
        <rFont val="Arial"/>
        <family val="2"/>
      </rPr>
      <t>NO RESPONSE REQUIRED IN THIS WORKSHEET.</t>
    </r>
  </si>
  <si>
    <r>
      <t xml:space="preserve">c. DoD 5015.2
</t>
    </r>
    <r>
      <rPr>
        <b/>
        <sz val="10"/>
        <rFont val="Arial"/>
        <family val="2"/>
      </rPr>
      <t>NO RESPONSE REQUIRED IN THIS WORKSHEET.</t>
    </r>
  </si>
  <si>
    <r>
      <t xml:space="preserve">Exclude delays directly attributable to the WAN and VPN if the Contractor is able to satisfy all of the following conditions:
a. The Contractor is able to definitively calculate the time for WAN and VPN these delays.
b. The WAN delay occurs on the State’s inter-site WAN used for communication between two MVA sites.
c. The WAN delay is not for a Glen Burnie user located at the Glen Burnie facilities.
</t>
    </r>
    <r>
      <rPr>
        <b/>
        <sz val="10"/>
        <rFont val="Arial"/>
        <family val="2"/>
      </rPr>
      <t>NO RESPONSE REQUIRED IN THIS WORKSHEET.</t>
    </r>
  </si>
  <si>
    <t>Either of these conditions is true:
(a) No formalized process or procedure exists (or is incomplete
(b) The required work has not been previously performed.</t>
  </si>
  <si>
    <r>
      <t xml:space="preserve">Both of these conditions are true:
(a) The process or procedure is informal. 
(b) The process or procedure has been successfully used on one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    </t>
    </r>
  </si>
  <si>
    <t>The full functionality or capability is provided/met out of the box (with possible configuration) provided at the time of installation and/or deployment in the next release of the COTS software.</t>
  </si>
  <si>
    <t>The full functionality or capability is provided/met out of the box (with possible configuration) provided at the time of installation and/or deployment within two future releases of the COTS software.</t>
  </si>
  <si>
    <t>The full functionality or capability is provided/met out of the box (with possible configuration) provided at the time of installation and/or deployment of the COTS software.</t>
  </si>
  <si>
    <r>
      <t xml:space="preserve">Both of these conditions are true:
(a) The process or procedure is established.    A copy of the process or procedure can be produced upon request.
(a) The process or procedure has been successfully used on one project of </t>
    </r>
    <r>
      <rPr>
        <i/>
        <sz val="10"/>
        <rFont val="Arial"/>
        <family val="2"/>
      </rPr>
      <t>lesser</t>
    </r>
    <r>
      <rPr>
        <sz val="10"/>
        <rFont val="Arial"/>
        <family val="2"/>
      </rPr>
      <t xml:space="preserve"> magnitude or complexity by staff other than the staff that is proposed for the DIWS 2 project.</t>
    </r>
  </si>
  <si>
    <r>
      <t xml:space="preserve">Either of these conditions are true:
(a) The process or procedure is established.    A copy of the process or procedure can be produced upon request.
(b) The process or procedure has been successfully used on two more projects of </t>
    </r>
    <r>
      <rPr>
        <i/>
        <sz val="10"/>
        <rFont val="Arial"/>
        <family val="2"/>
      </rPr>
      <t>lesser</t>
    </r>
    <r>
      <rPr>
        <sz val="10"/>
        <rFont val="Arial"/>
        <family val="2"/>
      </rPr>
      <t xml:space="preserve"> magnitude or complexity by staff other than the staff that is proposed for the DIWS 2 project.</t>
    </r>
  </si>
  <si>
    <r>
      <t xml:space="preserve">Both of these conditions are true:
(a) The process or procedure is established.    A copy of the process or procedure can be produced upon request.E139
(b) The process or procedure has been successfully used on </t>
    </r>
    <r>
      <rPr>
        <b/>
        <i/>
        <sz val="10"/>
        <rFont val="Arial"/>
        <family val="2"/>
      </rPr>
      <t>one</t>
    </r>
    <r>
      <rPr>
        <sz val="10"/>
        <rFont val="Arial"/>
        <family val="2"/>
      </rPr>
      <t xml:space="preserve"> project of </t>
    </r>
    <r>
      <rPr>
        <i/>
        <sz val="10"/>
        <rFont val="Arial"/>
        <family val="2"/>
      </rPr>
      <t>similar</t>
    </r>
    <r>
      <rPr>
        <sz val="10"/>
        <rFont val="Arial"/>
        <family val="2"/>
      </rPr>
      <t xml:space="preserve"> magnitude and complexity by staff other than the staff that is proposed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</si>
  <si>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two</t>
    </r>
    <r>
      <rPr>
        <sz val="10"/>
        <rFont val="Arial"/>
        <family val="2"/>
      </rPr>
      <t xml:space="preserv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</si>
  <si>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three</t>
    </r>
    <r>
      <rPr>
        <sz val="10"/>
        <rFont val="Arial"/>
        <family val="2"/>
      </rPr>
      <t xml:space="preserv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</si>
  <si>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rPr>
        <b/>
        <sz val="12"/>
        <rFont val="Times New Roman"/>
        <family val="1"/>
      </rPr>
      <t>Department of Information Technology (DoIT) 
REQUEST FOR PROPOSALS (RFP)
Task Order 1 (DIWS 2) 
Appendix 17 Offeror Response Spreadsheet</t>
    </r>
    <r>
      <rPr>
        <sz val="10"/>
        <rFont val="Arial"/>
        <family val="2"/>
      </rPr>
      <t xml:space="preserve">
</t>
    </r>
  </si>
  <si>
    <t>c. An example is visiting a driver instructional school where images of the classroom, the instructors and the vehicles used for driver training are captured on a cellphone or a tablet.  The captured images are then indexed on the device and transmitted back to the DIWS 2 for immediate use.  The application shall be smart enough to know when a communications signal is available to begin transmitting the images and to continually retry transmission until successful.</t>
  </si>
  <si>
    <r>
      <t xml:space="preserve">Both of these conditions are true:
(a) The process or procedure is established.    A copy of the process or procedure can be produced upon request.
(b) The process or procedure has been successfully used on two or more projects of </t>
    </r>
    <r>
      <rPr>
        <i/>
        <sz val="10"/>
        <rFont val="Arial"/>
        <family val="2"/>
      </rPr>
      <t>lesser</t>
    </r>
    <r>
      <rPr>
        <sz val="10"/>
        <rFont val="Arial"/>
        <family val="2"/>
      </rPr>
      <t xml:space="preserve"> magnitude or complexity by </t>
    </r>
    <r>
      <rPr>
        <b/>
        <i/>
        <sz val="10"/>
        <rFont val="Arial"/>
        <family val="2"/>
      </rPr>
      <t>the staff that is proposed</t>
    </r>
    <r>
      <rPr>
        <sz val="10"/>
        <rFont val="Arial"/>
        <family val="2"/>
      </rPr>
      <t xml:space="preserve"> for the DIWS 2 project.</t>
    </r>
  </si>
  <si>
    <t>Most but not all of the functionality is met.  An explanation is provided in the narrative response provided for the appendix.</t>
  </si>
  <si>
    <t>Offeror Name:</t>
  </si>
  <si>
    <t>Maintain an audit trail of each assembly of any document where assembly operations are identified in Section 5.3 Document Assembly.</t>
  </si>
  <si>
    <t>Maintain an audit trail of the deletion of any document.</t>
  </si>
  <si>
    <r>
      <rPr>
        <b/>
        <u/>
        <sz val="12"/>
        <rFont val="Arial"/>
        <family val="2"/>
      </rPr>
      <t xml:space="preserve">Notes on Processes and Procedures
</t>
    </r>
    <r>
      <rPr>
        <b/>
        <sz val="12"/>
        <rFont val="Arial"/>
        <family val="2"/>
      </rPr>
      <t xml:space="preserve">
</t>
    </r>
    <r>
      <rPr>
        <sz val="12"/>
        <rFont val="Arial"/>
        <family val="2"/>
      </rPr>
      <t xml:space="preserve">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is less rigorous, may not be centralized, and multiple versions of the processes and procedures may exist.
</t>
    </r>
    <r>
      <rPr>
        <b/>
        <sz val="12"/>
        <rFont val="Arial"/>
        <family val="2"/>
      </rPr>
      <t xml:space="preserve">
</t>
    </r>
    <r>
      <rPr>
        <sz val="12"/>
        <rFont val="Arial"/>
        <family val="2"/>
      </rPr>
      <t>When selecting a response value for requirements that are process- or procedure-oriented, consider the response value based on the degree that your company has formalized processes and procedures and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t>
    </r>
  </si>
  <si>
    <r>
      <rPr>
        <b/>
        <u/>
        <sz val="12"/>
        <rFont val="Arial"/>
        <family val="2"/>
      </rPr>
      <t xml:space="preserve">General Notes
</t>
    </r>
    <r>
      <rPr>
        <sz val="12"/>
        <rFont val="Arial"/>
        <family val="2"/>
      </rPr>
      <t xml:space="preserve">
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of the process or procedure is sometimes less rigorous, may not be centralized, and multiple instances of the processes and procedures may exist.
</t>
    </r>
    <r>
      <rPr>
        <b/>
        <sz val="12"/>
        <rFont val="Arial"/>
        <family val="2"/>
      </rPr>
      <t xml:space="preserve">
</t>
    </r>
    <r>
      <rPr>
        <sz val="12"/>
        <rFont val="Arial"/>
        <family val="2"/>
      </rPr>
      <t xml:space="preserve">When selecting a response value for requirements that are process- or procedure-oriented, consider the response value based on the degree that your company has formalized processes and procedures and the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
When deciding whether the response value is appropriate, consider the response that best represents the degree that your company, staff or product satisfies </t>
    </r>
    <r>
      <rPr>
        <i/>
        <u/>
        <sz val="12"/>
        <rFont val="Arial"/>
        <family val="2"/>
      </rPr>
      <t>all</t>
    </r>
    <r>
      <rPr>
        <sz val="12"/>
        <rFont val="Arial"/>
        <family val="2"/>
      </rPr>
      <t xml:space="preserve"> of the criteria.  Here are several examples:
EXAMPLE:  You have established procedures that are documented, managed in a library, and your staff is trained on using the procedures.  You have used these procedures on two prior projects that are complete and will use these procedures and the same team on a third project that has recently started.  Use response "G" because the experience using the procedures on two projects has been met, but use on three projects has not been satisfied.
EXAMPLE:  You have established procedures that are documented, managed in a library, and your staff is trained on using the procedures.  You have used these procedures on two prior projects that are complete and are using these procedures and the same team on a third project that is nearly complete.  Use response "H" because the procedures have been used on three projects.
EXAMPLE:  You generally follow the same approach, but the approach is not documented or maintained in a library.  You have had six successful migrations and have delivered documentation similar to the documentation identified in the requirement. Use response "B" because the procedures are informal.</t>
    </r>
  </si>
  <si>
    <r>
      <rPr>
        <b/>
        <sz val="11"/>
        <rFont val="Arial"/>
        <family val="2"/>
      </rPr>
      <t>Offeror Instructions:</t>
    </r>
    <r>
      <rPr>
        <sz val="11"/>
        <rFont val="Arial"/>
        <family val="2"/>
      </rPr>
      <t xml:space="preserve">
(1)  Fill in the name of your company in the box labeled "Offeror Name" above.  This name will populate to all subsequent worksheets.  
(2)  The worksheets labeled Capture, Common, Advanced and NonFunctional correspond to sections in Appendix 5.  The worksheets labeled Legacy Migration and External System correspond to Appendix 9 and Appendix 10, respectively.
(3)  The first column of the response worksheets corresponds to the requirement identifier.  These identifiers should match the identifiers used in the appendix.
(4)  The second column of the response worksheets corresponds to the requirement text.  If there is a discrepancy between the text in the worksheet and the appendix, the text in the appendix prevails.
(5)  The third column is the "Response" where the Offeror enters their response value from the table below.  Enter one letter in the range of "A" through "H".
(6)  The forth column corresponds to the  text associated with the response entered in the Response column.
(7)  The fifth column corresponds to the type of requirement (and hence the type of response).  A value of "F" indicates a predominantly functionality or capability requirement.  A value of "P" indicates a predominantly process or procedural requirement.  Some requirements may contain both a functionality/capability and a process/procedural aspect.  For these requirements, answer based on the supplied value in the fifth column.  Do not change the values in the fifth column unless instructed to do so in an addendum.
(8)  The requirement text may appear truncated based on the magnification factor, display settings, and other variables.  Sometimes, highlighting column B and auto-fitting the row height improves readability.
</t>
    </r>
  </si>
  <si>
    <r>
      <t xml:space="preserve">Provide a bill of materials (see Appendix 18 – Offeror Hardware and Software Bill of Material) identifying the hardware and software infrastructure components required for all environments of the proposed solution for implementation at the MVA data center.  Note: if data migration is offered as a hosted service, list data migration in response to Requirement 6 below.
 The State may provide the hardware at the Agency facility or at a cloud facility.
 References to desktops, laptops, tablets and other computing requirements in items c, d, e, f, and g, exclude end-user devices.  The intent is to identify the hardware and software required for hosting the proposed solution in the MVA data center.  
</t>
    </r>
    <r>
      <rPr>
        <b/>
        <sz val="10"/>
        <rFont val="Arial"/>
        <family val="2"/>
      </rPr>
      <t>NO RESPONSE REQUIRED IN THIS WORKSHEET.</t>
    </r>
  </si>
  <si>
    <r>
      <t xml:space="preserve">a.       The hardware and software required for all environments mentioned in Appendix 1 Execution Requirements, Section 2.6 Architecture &amp; System Environments, Specific Environments, shall be included in the bill of materials.
</t>
    </r>
    <r>
      <rPr>
        <b/>
        <sz val="10"/>
        <rFont val="Arial"/>
        <family val="2"/>
      </rPr>
      <t>NO RESPONSE REQUIRED IN THIS WORKSHEET.</t>
    </r>
  </si>
  <si>
    <r>
      <t xml:space="preserve">b.      The purpose for each device in the bill of materials shall be clearly stated (e.g., Production, database server).
</t>
    </r>
    <r>
      <rPr>
        <b/>
        <sz val="10"/>
        <rFont val="Arial"/>
        <family val="2"/>
      </rPr>
      <t>NO RESPONSE REQUIRED IN THIS WORKSHEET.</t>
    </r>
  </si>
  <si>
    <r>
      <t xml:space="preserve">Propose the detailed process that addresses the key activities necessary for migrating content from legacy DIWS to the proposed ECM.
 This migration process is expected to be a refinement of the migration process proposed by the Offeror based on fact-finding performed by the Contractor.
</t>
    </r>
    <r>
      <rPr>
        <b/>
        <sz val="10"/>
        <rFont val="Arial"/>
        <family val="2"/>
      </rPr>
      <t>NO RESPONSE REQUIRED IN THIS WORKSHEET.</t>
    </r>
  </si>
  <si>
    <r>
      <t xml:space="preserve">No user interfaces for migration from legacy DIWS have been identified at this time.
</t>
    </r>
    <r>
      <rPr>
        <b/>
        <sz val="10"/>
        <rFont val="Arial"/>
        <family val="2"/>
      </rPr>
      <t>NO RESPONSE REQUIRED IN THIS WORKSHEET.</t>
    </r>
  </si>
  <si>
    <r>
      <t xml:space="preserve">No DIWS 1 external interfaces are currently identified for migrating legacy content.
</t>
    </r>
    <r>
      <rPr>
        <b/>
        <sz val="10"/>
        <rFont val="Arial"/>
        <family val="2"/>
      </rPr>
      <t>NO RESPONSE REQUIRED IN THIS WORKSHEET.</t>
    </r>
  </si>
  <si>
    <r>
      <t xml:space="preserve">Propose the number of migration environments that are required for performing the migrations within the schedule identified in Section 2.9 Scheduling.
</t>
    </r>
    <r>
      <rPr>
        <b/>
        <sz val="10"/>
        <rFont val="Arial"/>
        <family val="2"/>
      </rPr>
      <t>NO RESPONSE REQUIRED IN THIS WORKSHEET.</t>
    </r>
  </si>
  <si>
    <r>
      <t xml:space="preserve">a. The Offeror shall specify the processors, memory, storage, networks, operating systems, and databases, required for all migration environments.
</t>
    </r>
    <r>
      <rPr>
        <b/>
        <sz val="10"/>
        <rFont val="Arial"/>
        <family val="2"/>
      </rPr>
      <t>NO RESPONSE REQUIRED IN THIS WORKSHEET.</t>
    </r>
  </si>
  <si>
    <r>
      <t xml:space="preserve">b. The Offeror shall specify the configuration of all migration environments.
</t>
    </r>
    <r>
      <rPr>
        <b/>
        <sz val="10"/>
        <rFont val="Arial"/>
        <family val="2"/>
      </rPr>
      <t>NO RESPONSE REQUIRED IN THIS WORKSHEET.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</si>
</sst>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sz val="8"/>
      <name val="Arial"/>
      <family val="2"/>
    </font>
    <font>
      <sz val="10"/>
      <name val="Arial"/>
      <family val="2"/>
    </font>
    <font>
      <sz val="8"/>
      <name val="Arial"/>
      <family val="2"/>
    </font>
    <font>
      <b/>
      <sz val="10"/>
      <name val="Arial"/>
      <family val="2"/>
    </font>
    <font>
      <b/>
      <sz val="10"/>
      <color indexed="9"/>
      <name val="Arial"/>
      <family val="2"/>
    </font>
    <font>
      <b/>
      <sz val="9"/>
      <name val="Arial"/>
      <family val="2"/>
    </font>
    <font>
      <b/>
      <sz val="11"/>
      <name val="Arial"/>
      <family val="2"/>
    </font>
    <font>
      <sz val="12"/>
      <name val="Arial"/>
      <family val="2"/>
    </font>
    <font>
      <b/>
      <sz val="12"/>
      <name val="Arial"/>
      <family val="2"/>
    </font>
    <font>
      <b/>
      <sz val="12"/>
      <color indexed="9"/>
      <name val="Arial"/>
      <family val="2"/>
    </font>
    <font>
      <i/>
      <sz val="10"/>
      <name val="Arial"/>
      <family val="2"/>
    </font>
    <font>
      <sz val="8"/>
      <color indexed="9"/>
      <name val="Arial"/>
      <family val="2"/>
    </font>
    <font>
      <b/>
      <sz val="12"/>
      <name val="Times New Roman"/>
      <family val="1"/>
    </font>
    <font>
      <b/>
      <i/>
      <sz val="10"/>
      <name val="Arial"/>
      <family val="2"/>
    </font>
    <font>
      <sz val="11"/>
      <name val="Arial"/>
      <family val="2"/>
    </font>
    <font>
      <b/>
      <u/>
      <sz val="12"/>
      <name val="Arial"/>
      <family val="2"/>
    </font>
    <font>
      <i/>
      <u/>
      <sz val="12"/>
      <name val="Arial"/>
      <family val="2"/>
    </font>
  </fonts>
  <fills count="11">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2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9FF99"/>
        <bgColor indexed="64"/>
      </patternFill>
    </fill>
    <fill>
      <patternFill patternType="gray0625"/>
    </fill>
  </fills>
  <borders count="3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0" xfId="0" applyFont="1"/>
    <xf numFmtId="0" fontId="5" fillId="0" borderId="2" xfId="0" applyFont="1" applyBorder="1" applyAlignment="1">
      <alignment horizontal="center" wrapText="1"/>
    </xf>
    <xf numFmtId="0" fontId="5" fillId="0" borderId="2" xfId="0" applyFont="1" applyBorder="1" applyAlignment="1">
      <alignment wrapText="1"/>
    </xf>
    <xf numFmtId="0" fontId="5" fillId="4" borderId="2" xfId="0" applyFont="1" applyFill="1" applyBorder="1" applyAlignment="1">
      <alignment wrapText="1"/>
    </xf>
    <xf numFmtId="0" fontId="5" fillId="0" borderId="0" xfId="0" applyFont="1" applyAlignment="1">
      <alignment horizontal="center" wrapText="1"/>
    </xf>
    <xf numFmtId="0" fontId="5" fillId="0" borderId="0" xfId="0" applyFont="1" applyAlignment="1">
      <alignment wrapText="1"/>
    </xf>
    <xf numFmtId="0" fontId="7" fillId="0" borderId="2" xfId="0" applyFont="1" applyBorder="1" applyAlignment="1">
      <alignment wrapText="1"/>
    </xf>
    <xf numFmtId="0" fontId="3" fillId="5" borderId="5" xfId="0" applyFont="1" applyFill="1" applyBorder="1" applyAlignment="1">
      <alignment horizontal="center" wrapText="1"/>
    </xf>
    <xf numFmtId="0" fontId="5" fillId="0" borderId="0" xfId="0" applyFont="1"/>
    <xf numFmtId="0" fontId="9" fillId="0" borderId="0" xfId="0" applyFont="1"/>
    <xf numFmtId="0" fontId="5" fillId="0" borderId="4" xfId="0" applyFont="1" applyBorder="1" applyAlignment="1">
      <alignment horizontal="center" wrapText="1"/>
    </xf>
    <xf numFmtId="0" fontId="3" fillId="3" borderId="2" xfId="0" applyFont="1" applyFill="1" applyBorder="1" applyAlignment="1" applyProtection="1">
      <alignment wrapText="1"/>
      <protection locked="0"/>
    </xf>
    <xf numFmtId="0" fontId="3" fillId="0" borderId="2" xfId="0" applyFont="1" applyFill="1" applyBorder="1" applyAlignment="1" applyProtection="1">
      <alignment horizontal="center" wrapText="1"/>
    </xf>
    <xf numFmtId="0" fontId="11" fillId="6" borderId="2" xfId="0" applyFont="1" applyFill="1" applyBorder="1" applyAlignment="1">
      <alignment wrapText="1"/>
    </xf>
    <xf numFmtId="0" fontId="10" fillId="3" borderId="2" xfId="0" applyFont="1" applyFill="1" applyBorder="1" applyAlignment="1" applyProtection="1">
      <alignment wrapText="1"/>
      <protection locked="0"/>
    </xf>
    <xf numFmtId="0" fontId="0" fillId="0" borderId="8" xfId="0" applyBorder="1" applyAlignment="1">
      <alignment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0" fillId="0" borderId="11" xfId="0" applyBorder="1" applyAlignment="1">
      <alignment vertical="top" wrapText="1"/>
    </xf>
    <xf numFmtId="0" fontId="0" fillId="0" borderId="4" xfId="0" applyBorder="1" applyAlignment="1">
      <alignment horizontal="center"/>
    </xf>
    <xf numFmtId="0" fontId="6" fillId="6" borderId="3" xfId="0" applyFont="1" applyFill="1" applyBorder="1" applyAlignment="1">
      <alignment horizontal="center" wrapText="1"/>
    </xf>
    <xf numFmtId="0" fontId="4" fillId="2" borderId="6" xfId="0" applyFont="1" applyFill="1" applyBorder="1" applyAlignment="1">
      <alignment wrapText="1"/>
    </xf>
    <xf numFmtId="0" fontId="10" fillId="3" borderId="6" xfId="0" applyFont="1" applyFill="1" applyBorder="1" applyAlignment="1" applyProtection="1">
      <alignment wrapText="1"/>
      <protection locked="0"/>
    </xf>
    <xf numFmtId="0" fontId="10" fillId="3" borderId="4" xfId="0" applyFont="1" applyFill="1" applyBorder="1" applyAlignment="1" applyProtection="1">
      <alignment wrapText="1"/>
      <protection locked="0"/>
    </xf>
    <xf numFmtId="0" fontId="3" fillId="0" borderId="0" xfId="0" applyFont="1"/>
    <xf numFmtId="0" fontId="13" fillId="2" borderId="6" xfId="0" applyFont="1" applyFill="1" applyBorder="1" applyAlignment="1">
      <alignment wrapText="1"/>
    </xf>
    <xf numFmtId="1" fontId="0" fillId="0" borderId="4" xfId="0" applyNumberFormat="1" applyBorder="1" applyAlignment="1">
      <alignment horizontal="center"/>
    </xf>
    <xf numFmtId="0" fontId="5" fillId="0" borderId="1" xfId="0" applyFont="1" applyBorder="1" applyAlignment="1">
      <alignment horizontal="center" wrapText="1"/>
    </xf>
    <xf numFmtId="0" fontId="10" fillId="7" borderId="6" xfId="0" applyFont="1" applyFill="1" applyBorder="1" applyAlignment="1">
      <alignment wrapText="1"/>
    </xf>
    <xf numFmtId="0" fontId="10" fillId="3" borderId="6" xfId="0" quotePrefix="1" applyFont="1" applyFill="1" applyBorder="1" applyAlignment="1" applyProtection="1">
      <alignment wrapText="1"/>
      <protection locked="0"/>
    </xf>
    <xf numFmtId="1" fontId="3" fillId="0" borderId="4" xfId="1" applyNumberFormat="1" applyFont="1" applyFill="1" applyBorder="1" applyAlignment="1">
      <alignment horizontal="center" wrapText="1"/>
    </xf>
    <xf numFmtId="1" fontId="3" fillId="0" borderId="2" xfId="0" applyNumberFormat="1" applyFont="1" applyFill="1" applyBorder="1" applyAlignment="1">
      <alignment horizontal="center" wrapText="1"/>
    </xf>
    <xf numFmtId="0" fontId="3" fillId="3" borderId="2" xfId="0" applyFont="1" applyFill="1" applyBorder="1" applyAlignment="1" applyProtection="1">
      <alignment vertical="top" wrapText="1"/>
      <protection locked="0"/>
    </xf>
    <xf numFmtId="0" fontId="0" fillId="0" borderId="0" xfId="0" applyAlignment="1">
      <alignment wrapText="1"/>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locked="0"/>
    </xf>
    <xf numFmtId="1" fontId="3" fillId="3" borderId="2" xfId="0" quotePrefix="1" applyNumberFormat="1" applyFont="1" applyFill="1" applyBorder="1" applyAlignment="1" applyProtection="1">
      <alignment horizontal="center" vertical="top" wrapText="1"/>
      <protection locked="0"/>
    </xf>
    <xf numFmtId="1" fontId="5" fillId="4" borderId="4" xfId="0" applyNumberFormat="1" applyFont="1" applyFill="1" applyBorder="1" applyAlignment="1">
      <alignment horizontal="center" wrapText="1"/>
    </xf>
    <xf numFmtId="1" fontId="5" fillId="0" borderId="4" xfId="0" applyNumberFormat="1" applyFont="1" applyFill="1" applyBorder="1" applyAlignment="1">
      <alignment horizontal="center" wrapText="1"/>
    </xf>
    <xf numFmtId="0" fontId="3" fillId="3" borderId="4" xfId="0" quotePrefix="1" applyFont="1" applyFill="1" applyBorder="1" applyAlignment="1" applyProtection="1">
      <alignment horizontal="center" vertical="top" wrapText="1"/>
      <protection locked="0"/>
    </xf>
    <xf numFmtId="0" fontId="7" fillId="0" borderId="2" xfId="0" applyFont="1" applyBorder="1" applyAlignment="1">
      <alignment vertical="top" wrapText="1"/>
    </xf>
    <xf numFmtId="0" fontId="0" fillId="0" borderId="0" xfId="0" applyFill="1" applyAlignment="1">
      <alignment wrapText="1"/>
    </xf>
    <xf numFmtId="0" fontId="5" fillId="0" borderId="0" xfId="0" applyFont="1" applyFill="1" applyAlignment="1">
      <alignment wrapText="1"/>
    </xf>
    <xf numFmtId="0" fontId="5" fillId="0" borderId="2" xfId="0" applyFont="1" applyFill="1" applyBorder="1" applyAlignment="1">
      <alignment horizontal="left" vertical="top" wrapText="1"/>
    </xf>
    <xf numFmtId="0" fontId="3" fillId="0" borderId="0" xfId="0" applyFont="1" applyFill="1" applyBorder="1" applyAlignment="1" applyProtection="1">
      <alignment horizontal="left" vertical="top" wrapText="1"/>
      <protection locked="0"/>
    </xf>
    <xf numFmtId="1" fontId="1" fillId="3" borderId="2" xfId="0" applyNumberFormat="1" applyFont="1" applyFill="1" applyBorder="1" applyAlignment="1" applyProtection="1">
      <alignment horizontal="center" vertical="top" wrapText="1"/>
      <protection locked="0"/>
    </xf>
    <xf numFmtId="0" fontId="1" fillId="3" borderId="4" xfId="0" applyFont="1" applyFill="1" applyBorder="1" applyAlignment="1" applyProtection="1">
      <alignment horizontal="center" vertical="top" wrapText="1"/>
      <protection locked="0"/>
    </xf>
    <xf numFmtId="0" fontId="1" fillId="3" borderId="2" xfId="0" applyFont="1" applyFill="1" applyBorder="1" applyAlignment="1" applyProtection="1">
      <alignment vertical="top" wrapText="1"/>
      <protection locked="0"/>
    </xf>
    <xf numFmtId="0" fontId="3" fillId="0" borderId="2" xfId="0" applyFont="1" applyFill="1" applyBorder="1" applyAlignment="1" applyProtection="1">
      <alignment horizontal="center" vertical="top" wrapText="1"/>
    </xf>
    <xf numFmtId="0" fontId="0" fillId="0" borderId="4" xfId="0" applyBorder="1" applyAlignment="1">
      <alignment horizontal="center" vertical="top"/>
    </xf>
    <xf numFmtId="0" fontId="1" fillId="0" borderId="0" xfId="0" applyFont="1" applyBorder="1" applyAlignment="1">
      <alignment horizontal="center" vertical="top" wrapText="1"/>
    </xf>
    <xf numFmtId="0" fontId="1" fillId="8" borderId="0" xfId="0" applyFont="1" applyFill="1" applyBorder="1" applyAlignment="1">
      <alignment horizontal="center" vertical="top" wrapText="1"/>
    </xf>
    <xf numFmtId="0" fontId="0" fillId="0" borderId="0" xfId="0" applyAlignment="1">
      <alignment vertical="top"/>
    </xf>
    <xf numFmtId="0" fontId="0" fillId="0" borderId="17" xfId="0" applyBorder="1" applyAlignment="1">
      <alignment horizontal="left" vertical="top" wrapText="1"/>
    </xf>
    <xf numFmtId="0" fontId="0" fillId="0" borderId="4" xfId="0" applyBorder="1" applyAlignment="1">
      <alignment horizontal="center" vertical="center"/>
    </xf>
    <xf numFmtId="0" fontId="1" fillId="0" borderId="0" xfId="0" applyFont="1"/>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8" xfId="0" applyBorder="1" applyAlignment="1">
      <alignment horizontal="left" vertical="top" wrapText="1"/>
    </xf>
    <xf numFmtId="0" fontId="1" fillId="3" borderId="2" xfId="0" applyFont="1" applyFill="1" applyBorder="1" applyAlignment="1" applyProtection="1">
      <alignment horizontal="left" vertical="top" wrapText="1"/>
      <protection locked="0"/>
    </xf>
    <xf numFmtId="0" fontId="3" fillId="0" borderId="0" xfId="0" applyFont="1" applyBorder="1" applyAlignment="1">
      <alignment horizontal="center" wrapText="1"/>
    </xf>
    <xf numFmtId="2" fontId="3" fillId="3" borderId="4" xfId="0" applyNumberFormat="1" applyFont="1" applyFill="1" applyBorder="1" applyAlignment="1" applyProtection="1">
      <alignment horizontal="center" vertical="top" wrapText="1"/>
      <protection locked="0"/>
    </xf>
    <xf numFmtId="0" fontId="1" fillId="0" borderId="0" xfId="0" applyFont="1" applyFill="1" applyBorder="1" applyAlignment="1" applyProtection="1">
      <alignment horizontal="left" vertical="top" wrapText="1"/>
      <protection locked="0"/>
    </xf>
    <xf numFmtId="0" fontId="5" fillId="0" borderId="32" xfId="0" applyFont="1" applyBorder="1" applyAlignment="1">
      <alignment horizontal="center" vertical="top" wrapText="1"/>
    </xf>
    <xf numFmtId="0" fontId="5" fillId="0" borderId="27" xfId="0" applyFont="1" applyBorder="1" applyAlignment="1">
      <alignment horizontal="center" vertical="top"/>
    </xf>
    <xf numFmtId="0" fontId="6" fillId="6" borderId="5" xfId="0" applyFont="1" applyFill="1" applyBorder="1" applyAlignment="1">
      <alignment horizontal="left" wrapText="1"/>
    </xf>
    <xf numFmtId="0" fontId="3" fillId="0" borderId="2" xfId="0" applyFont="1" applyFill="1" applyBorder="1" applyAlignment="1" applyProtection="1">
      <alignment horizontal="center"/>
    </xf>
    <xf numFmtId="0" fontId="5" fillId="0" borderId="0" xfId="0" applyFont="1" applyAlignment="1">
      <alignment vertical="top"/>
    </xf>
    <xf numFmtId="0" fontId="0" fillId="0" borderId="0" xfId="0" applyAlignment="1">
      <alignment horizontal="center" vertical="top"/>
    </xf>
    <xf numFmtId="0" fontId="5" fillId="0" borderId="0" xfId="0" applyFont="1" applyAlignment="1">
      <alignment horizontal="center" vertical="top"/>
    </xf>
    <xf numFmtId="0" fontId="0" fillId="0" borderId="4" xfId="0" applyBorder="1"/>
    <xf numFmtId="0" fontId="1" fillId="0" borderId="4"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3" xfId="0" applyFont="1" applyBorder="1" applyAlignment="1">
      <alignment horizontal="center" wrapText="1"/>
    </xf>
    <xf numFmtId="0" fontId="1" fillId="0" borderId="0" xfId="0" applyFont="1" applyBorder="1" applyAlignment="1">
      <alignment horizontal="center" wrapText="1"/>
    </xf>
    <xf numFmtId="0" fontId="6" fillId="6" borderId="0" xfId="0" applyFont="1" applyFill="1" applyBorder="1" applyAlignment="1">
      <alignment horizontal="center" wrapText="1"/>
    </xf>
    <xf numFmtId="0" fontId="1" fillId="9" borderId="1" xfId="0" applyFont="1" applyFill="1" applyBorder="1" applyAlignment="1">
      <alignment horizontal="center" vertical="top" wrapText="1"/>
    </xf>
    <xf numFmtId="0" fontId="0" fillId="10" borderId="17" xfId="0" applyFill="1" applyBorder="1" applyAlignment="1">
      <alignment horizontal="left" vertical="top" wrapText="1"/>
    </xf>
    <xf numFmtId="0" fontId="1" fillId="0" borderId="4" xfId="0" applyFont="1" applyBorder="1" applyAlignment="1">
      <alignment horizontal="center" vertical="top"/>
    </xf>
    <xf numFmtId="0" fontId="1" fillId="0" borderId="0" xfId="0" applyFont="1" applyAlignment="1">
      <alignment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horizontal="center" vertical="center" wrapText="1"/>
    </xf>
    <xf numFmtId="0" fontId="5" fillId="0" borderId="5" xfId="0" applyFont="1" applyBorder="1" applyAlignment="1">
      <alignment horizontal="center" vertical="center"/>
    </xf>
    <xf numFmtId="0" fontId="0" fillId="0" borderId="33" xfId="0" applyBorder="1" applyAlignment="1">
      <alignment horizontal="left" vertical="top"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34" xfId="0" applyBorder="1" applyAlignment="1">
      <alignment horizontal="left" vertical="top" wrapText="1"/>
    </xf>
    <xf numFmtId="0" fontId="1" fillId="10" borderId="4" xfId="0" applyFont="1" applyFill="1" applyBorder="1" applyAlignment="1">
      <alignment horizontal="center" vertical="center"/>
    </xf>
    <xf numFmtId="0" fontId="1" fillId="10" borderId="1" xfId="0" applyFont="1" applyFill="1" applyBorder="1" applyAlignment="1">
      <alignment horizontal="center" vertical="top" wrapText="1"/>
    </xf>
    <xf numFmtId="0" fontId="0" fillId="10" borderId="4" xfId="0" applyFill="1" applyBorder="1" applyAlignment="1">
      <alignment horizontal="center" vertical="top"/>
    </xf>
    <xf numFmtId="0" fontId="1" fillId="10" borderId="4" xfId="0" applyFont="1" applyFill="1" applyBorder="1" applyAlignment="1">
      <alignment horizontal="center" vertical="top"/>
    </xf>
    <xf numFmtId="1" fontId="3" fillId="7" borderId="2" xfId="0" applyNumberFormat="1" applyFont="1" applyFill="1" applyBorder="1" applyAlignment="1" applyProtection="1">
      <alignment horizontal="center" vertical="top" wrapText="1"/>
      <protection locked="0"/>
    </xf>
    <xf numFmtId="0" fontId="1"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5" fillId="0" borderId="4" xfId="0" applyFont="1" applyFill="1" applyBorder="1" applyAlignment="1">
      <alignment horizontal="left" vertical="top" wrapText="1"/>
    </xf>
    <xf numFmtId="0" fontId="3" fillId="3" borderId="4" xfId="0" applyFont="1" applyFill="1" applyBorder="1" applyAlignment="1" applyProtection="1">
      <alignment vertical="top" wrapText="1"/>
      <protection locked="0"/>
    </xf>
    <xf numFmtId="0" fontId="0" fillId="0" borderId="8" xfId="0" applyBorder="1" applyAlignment="1">
      <alignment vertical="top" wrapText="1"/>
    </xf>
    <xf numFmtId="0" fontId="0" fillId="0" borderId="14" xfId="0" applyBorder="1" applyAlignment="1">
      <alignment vertical="top" wrapText="1"/>
    </xf>
    <xf numFmtId="0" fontId="0" fillId="0" borderId="12" xfId="0" applyBorder="1" applyAlignment="1">
      <alignment vertical="top" wrapText="1"/>
    </xf>
    <xf numFmtId="0" fontId="3" fillId="0" borderId="8" xfId="0" applyFont="1" applyBorder="1" applyAlignment="1">
      <alignment horizontal="left" wrapText="1"/>
    </xf>
    <xf numFmtId="0" fontId="3" fillId="0" borderId="12" xfId="0" applyFont="1" applyBorder="1" applyAlignment="1">
      <alignment horizontal="left" wrapText="1"/>
    </xf>
    <xf numFmtId="0" fontId="3" fillId="0" borderId="35" xfId="0" applyFont="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11" xfId="0" applyBorder="1" applyAlignment="1">
      <alignment vertical="top" wrapText="1"/>
    </xf>
    <xf numFmtId="0" fontId="0" fillId="0" borderId="15" xfId="0" applyBorder="1" applyAlignment="1">
      <alignment vertical="top" wrapText="1"/>
    </xf>
    <xf numFmtId="0" fontId="0" fillId="0" borderId="13" xfId="0" applyBorder="1" applyAlignment="1">
      <alignment vertical="top" wrapText="1"/>
    </xf>
    <xf numFmtId="0" fontId="10" fillId="0" borderId="20"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1" fillId="0" borderId="19"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1" fillId="0" borderId="8"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29" xfId="0" applyFont="1" applyBorder="1" applyAlignment="1">
      <alignment horizontal="left" wrapText="1"/>
    </xf>
    <xf numFmtId="0" fontId="3" fillId="0" borderId="30" xfId="0" applyFont="1" applyBorder="1" applyAlignment="1">
      <alignment horizontal="left" wrapText="1"/>
    </xf>
    <xf numFmtId="0" fontId="10" fillId="0" borderId="17" xfId="0" applyFont="1" applyBorder="1" applyAlignment="1">
      <alignment horizontal="center" wrapText="1"/>
    </xf>
    <xf numFmtId="0" fontId="10" fillId="0" borderId="16" xfId="0" applyFont="1" applyBorder="1" applyAlignment="1">
      <alignment horizontal="center" wrapText="1"/>
    </xf>
    <xf numFmtId="0" fontId="10" fillId="0" borderId="1" xfId="0" applyFont="1" applyBorder="1" applyAlignment="1">
      <alignment horizontal="center" wrapText="1"/>
    </xf>
    <xf numFmtId="0" fontId="1" fillId="0" borderId="11" xfId="0" applyFont="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 fillId="0" borderId="8" xfId="0" applyFont="1" applyBorder="1" applyAlignment="1">
      <alignment horizontal="left" wrapText="1"/>
    </xf>
    <xf numFmtId="0" fontId="1" fillId="0" borderId="11"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Fill="1" applyAlignment="1">
      <alignment horizontal="left" vertical="top" wrapText="1"/>
    </xf>
    <xf numFmtId="0" fontId="16" fillId="0" borderId="0" xfId="0" applyFont="1" applyAlignment="1">
      <alignment horizontal="left" vertical="top" wrapText="1"/>
    </xf>
    <xf numFmtId="0" fontId="10" fillId="9" borderId="17" xfId="0" applyFont="1" applyFill="1" applyBorder="1" applyAlignment="1" applyProtection="1">
      <alignment horizontal="center" vertical="center" wrapText="1"/>
      <protection locked="0"/>
    </xf>
    <xf numFmtId="0" fontId="9" fillId="9" borderId="16"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0" fillId="0" borderId="0" xfId="0" applyAlignment="1">
      <alignment wrapText="1"/>
    </xf>
    <xf numFmtId="0" fontId="10" fillId="3" borderId="6" xfId="0" quotePrefix="1" applyFont="1" applyFill="1" applyBorder="1" applyAlignment="1" applyProtection="1">
      <alignment horizontal="left" vertical="center" wrapText="1"/>
      <protection locked="0"/>
    </xf>
    <xf numFmtId="0" fontId="10" fillId="3" borderId="2" xfId="0" quotePrefix="1" applyFont="1" applyFill="1" applyBorder="1" applyAlignment="1" applyProtection="1">
      <alignment horizontal="left" vertic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60"/>
  <sheetViews>
    <sheetView view="pageBreakPreview" zoomScaleNormal="100" zoomScaleSheetLayoutView="100" workbookViewId="0">
      <selection sqref="A1:XFD1"/>
    </sheetView>
  </sheetViews>
  <sheetFormatPr defaultRowHeight="12.75" x14ac:dyDescent="0.2"/>
  <cols>
    <col min="1" max="1" width="2.140625" customWidth="1"/>
    <col min="2" max="2" width="10.42578125" customWidth="1"/>
    <col min="3" max="3" width="9.42578125" bestFit="1" customWidth="1"/>
    <col min="4" max="4" width="10.140625" hidden="1" customWidth="1"/>
    <col min="5" max="5" width="9.5703125" bestFit="1" customWidth="1"/>
    <col min="6" max="7" width="11.85546875" customWidth="1"/>
    <col min="8" max="8" width="12.140625" customWidth="1"/>
    <col min="9" max="9" width="10.7109375" bestFit="1" customWidth="1"/>
    <col min="10" max="10" width="12" customWidth="1"/>
    <col min="11" max="11" width="11.7109375" customWidth="1"/>
    <col min="12" max="12" width="12.28515625" customWidth="1"/>
    <col min="13" max="13" width="9.85546875" bestFit="1" customWidth="1"/>
    <col min="14" max="14" width="12.42578125" customWidth="1"/>
    <col min="15" max="16" width="12" customWidth="1"/>
    <col min="17" max="17" width="9.85546875" bestFit="1" customWidth="1"/>
    <col min="18" max="18" width="12.42578125" customWidth="1"/>
    <col min="19" max="20" width="12" customWidth="1"/>
    <col min="21" max="21" width="9.85546875" bestFit="1" customWidth="1"/>
    <col min="22" max="22" width="12.42578125" customWidth="1"/>
    <col min="23" max="24" width="12" customWidth="1"/>
    <col min="25" max="25" width="9.85546875" bestFit="1" customWidth="1"/>
    <col min="26" max="26" width="12.42578125" customWidth="1"/>
    <col min="27" max="28" width="12" customWidth="1"/>
  </cols>
  <sheetData>
    <row r="1" spans="2:16" ht="27" customHeight="1" thickBot="1" x14ac:dyDescent="0.25">
      <c r="B1" s="140" t="s">
        <v>1751</v>
      </c>
      <c r="C1" s="141"/>
      <c r="D1" s="8"/>
      <c r="E1" s="146" t="s">
        <v>633</v>
      </c>
      <c r="F1" s="147"/>
      <c r="G1" s="147"/>
      <c r="H1" s="148"/>
    </row>
    <row r="2" spans="2:16" x14ac:dyDescent="0.2">
      <c r="B2" s="83"/>
    </row>
    <row r="3" spans="2:16" x14ac:dyDescent="0.2">
      <c r="B3" s="83"/>
    </row>
    <row r="4" spans="2:16" x14ac:dyDescent="0.2">
      <c r="B4" s="83"/>
    </row>
    <row r="5" spans="2:16" ht="81.75" customHeight="1" x14ac:dyDescent="0.25">
      <c r="B5" s="142" t="s">
        <v>1747</v>
      </c>
      <c r="C5" s="142"/>
      <c r="D5" s="142"/>
      <c r="E5" s="142"/>
      <c r="F5" s="142"/>
      <c r="G5" s="142"/>
      <c r="H5" s="142"/>
      <c r="I5" s="142"/>
      <c r="J5" s="142"/>
      <c r="K5" s="142"/>
      <c r="L5" s="142"/>
      <c r="M5" s="142"/>
      <c r="N5" s="142"/>
      <c r="O5" s="142"/>
      <c r="P5" s="142"/>
    </row>
    <row r="6" spans="2:16" x14ac:dyDescent="0.2">
      <c r="B6" s="83"/>
    </row>
    <row r="7" spans="2:16" ht="240.75" customHeight="1" x14ac:dyDescent="0.2">
      <c r="B7" s="145" t="s">
        <v>1756</v>
      </c>
      <c r="C7" s="145"/>
      <c r="D7" s="145"/>
      <c r="E7" s="145"/>
      <c r="F7" s="145"/>
      <c r="G7" s="145"/>
      <c r="H7" s="145"/>
      <c r="I7" s="145"/>
      <c r="J7" s="145"/>
      <c r="K7" s="145"/>
      <c r="L7" s="145"/>
      <c r="M7" s="145"/>
      <c r="N7" s="145"/>
      <c r="O7" s="145"/>
      <c r="P7" s="145"/>
    </row>
    <row r="8" spans="2:16" s="10" customFormat="1" ht="409.5" customHeight="1" x14ac:dyDescent="0.2">
      <c r="B8" s="144" t="s">
        <v>1755</v>
      </c>
      <c r="C8" s="144"/>
      <c r="D8" s="144"/>
      <c r="E8" s="144"/>
      <c r="F8" s="144"/>
      <c r="G8" s="144"/>
      <c r="H8" s="144"/>
      <c r="I8" s="144"/>
      <c r="J8" s="144"/>
      <c r="K8" s="144"/>
      <c r="L8" s="144"/>
      <c r="M8" s="144"/>
      <c r="N8" s="144"/>
      <c r="O8" s="144"/>
      <c r="P8" s="144"/>
    </row>
    <row r="9" spans="2:16" s="10" customFormat="1" ht="211.5" customHeight="1" x14ac:dyDescent="0.2">
      <c r="B9" s="144" t="s">
        <v>1754</v>
      </c>
      <c r="C9" s="144"/>
      <c r="D9" s="144"/>
      <c r="E9" s="144"/>
      <c r="F9" s="144"/>
      <c r="G9" s="144"/>
      <c r="H9" s="144"/>
      <c r="I9" s="144"/>
      <c r="J9" s="144"/>
      <c r="K9" s="144"/>
      <c r="L9" s="144"/>
      <c r="M9" s="144"/>
      <c r="N9" s="144"/>
      <c r="O9" s="144"/>
      <c r="P9" s="144"/>
    </row>
    <row r="10" spans="2:16" ht="13.5" thickBot="1" x14ac:dyDescent="0.25"/>
    <row r="11" spans="2:16" ht="29.25" customHeight="1" thickBot="1" x14ac:dyDescent="0.3">
      <c r="B11" s="143" t="s">
        <v>1634</v>
      </c>
      <c r="C11" s="129"/>
      <c r="D11" s="129"/>
      <c r="E11" s="129"/>
      <c r="F11" s="129"/>
      <c r="G11" s="129"/>
      <c r="H11" s="129"/>
      <c r="I11" s="129"/>
      <c r="J11" s="129"/>
      <c r="K11" s="129"/>
      <c r="L11" s="129"/>
      <c r="M11" s="129"/>
      <c r="N11" s="129"/>
      <c r="O11" s="129"/>
      <c r="P11" s="130"/>
    </row>
    <row r="12" spans="2:16" s="55" customFormat="1" ht="42" customHeight="1" x14ac:dyDescent="0.2">
      <c r="B12" s="84" t="s">
        <v>1158</v>
      </c>
      <c r="C12" s="91">
        <f>MATCH("A",$B$12:$B$20,0)-1</f>
        <v>0</v>
      </c>
      <c r="D12" s="92"/>
      <c r="E12" s="120" t="s">
        <v>1737</v>
      </c>
      <c r="F12" s="121"/>
      <c r="G12" s="121"/>
      <c r="H12" s="121"/>
      <c r="I12" s="121"/>
      <c r="J12" s="121"/>
      <c r="K12" s="121"/>
      <c r="L12" s="121"/>
      <c r="M12" s="121"/>
      <c r="N12" s="121"/>
      <c r="O12" s="121"/>
      <c r="P12" s="122"/>
    </row>
    <row r="13" spans="2:16" s="55" customFormat="1" ht="52.5" customHeight="1" x14ac:dyDescent="0.2">
      <c r="B13" s="85" t="s">
        <v>1159</v>
      </c>
      <c r="C13" s="86">
        <f>MATCH("B",$B$12:$B$20,0)-1</f>
        <v>1</v>
      </c>
      <c r="D13" s="59"/>
      <c r="E13" s="123" t="s">
        <v>1738</v>
      </c>
      <c r="F13" s="124"/>
      <c r="G13" s="124"/>
      <c r="H13" s="124"/>
      <c r="I13" s="124"/>
      <c r="J13" s="124"/>
      <c r="K13" s="124"/>
      <c r="L13" s="124"/>
      <c r="M13" s="124"/>
      <c r="N13" s="124"/>
      <c r="O13" s="124"/>
      <c r="P13" s="125"/>
    </row>
    <row r="14" spans="2:16" s="55" customFormat="1" ht="51" customHeight="1" x14ac:dyDescent="0.2">
      <c r="B14" s="85" t="s">
        <v>1160</v>
      </c>
      <c r="C14" s="86">
        <f>MATCH("C",$B$12:$B$20,0)-1</f>
        <v>2</v>
      </c>
      <c r="D14" s="59"/>
      <c r="E14" s="123" t="s">
        <v>1742</v>
      </c>
      <c r="F14" s="124"/>
      <c r="G14" s="124"/>
      <c r="H14" s="124"/>
      <c r="I14" s="124"/>
      <c r="J14" s="124"/>
      <c r="K14" s="124"/>
      <c r="L14" s="124"/>
      <c r="M14" s="124"/>
      <c r="N14" s="124"/>
      <c r="O14" s="124"/>
      <c r="P14" s="125"/>
    </row>
    <row r="15" spans="2:16" s="55" customFormat="1" ht="53.25" customHeight="1" x14ac:dyDescent="0.2">
      <c r="B15" s="85" t="s">
        <v>1161</v>
      </c>
      <c r="C15" s="86">
        <f>MATCH("D",$B$12:$B$20,0)-1</f>
        <v>3</v>
      </c>
      <c r="D15" s="59"/>
      <c r="E15" s="123" t="s">
        <v>1743</v>
      </c>
      <c r="F15" s="124"/>
      <c r="G15" s="124"/>
      <c r="H15" s="124"/>
      <c r="I15" s="124"/>
      <c r="J15" s="124"/>
      <c r="K15" s="124"/>
      <c r="L15" s="124"/>
      <c r="M15" s="124"/>
      <c r="N15" s="124"/>
      <c r="O15" s="124"/>
      <c r="P15" s="125"/>
    </row>
    <row r="16" spans="2:16" s="55" customFormat="1" ht="51.75" customHeight="1" x14ac:dyDescent="0.2">
      <c r="B16" s="85" t="s">
        <v>1162</v>
      </c>
      <c r="C16" s="86">
        <f>MATCH("E",$B$12:$B$20,0)-1</f>
        <v>4</v>
      </c>
      <c r="D16" s="59"/>
      <c r="E16" s="123" t="s">
        <v>1749</v>
      </c>
      <c r="F16" s="124"/>
      <c r="G16" s="124"/>
      <c r="H16" s="124"/>
      <c r="I16" s="124"/>
      <c r="J16" s="124"/>
      <c r="K16" s="124"/>
      <c r="L16" s="124"/>
      <c r="M16" s="124"/>
      <c r="N16" s="124"/>
      <c r="O16" s="124"/>
      <c r="P16" s="125"/>
    </row>
    <row r="17" spans="2:20" s="55" customFormat="1" ht="54.75" customHeight="1" x14ac:dyDescent="0.2">
      <c r="B17" s="85" t="s">
        <v>673</v>
      </c>
      <c r="C17" s="86">
        <f>MATCH("F",$B$12:$B$20,0)-1</f>
        <v>5</v>
      </c>
      <c r="D17" s="59"/>
      <c r="E17" s="123" t="s">
        <v>1744</v>
      </c>
      <c r="F17" s="124"/>
      <c r="G17" s="124"/>
      <c r="H17" s="124"/>
      <c r="I17" s="124"/>
      <c r="J17" s="124"/>
      <c r="K17" s="124"/>
      <c r="L17" s="124"/>
      <c r="M17" s="124"/>
      <c r="N17" s="124"/>
      <c r="O17" s="124"/>
      <c r="P17" s="125"/>
    </row>
    <row r="18" spans="2:20" s="55" customFormat="1" ht="52.5" customHeight="1" x14ac:dyDescent="0.2">
      <c r="B18" s="85" t="s">
        <v>1163</v>
      </c>
      <c r="C18" s="86">
        <f>MATCH("G",$B$12:$B$20,0)-1</f>
        <v>6</v>
      </c>
      <c r="D18" s="59"/>
      <c r="E18" s="123" t="s">
        <v>1745</v>
      </c>
      <c r="F18" s="124"/>
      <c r="G18" s="124"/>
      <c r="H18" s="124"/>
      <c r="I18" s="124"/>
      <c r="J18" s="124"/>
      <c r="K18" s="124"/>
      <c r="L18" s="124"/>
      <c r="M18" s="124"/>
      <c r="N18" s="124"/>
      <c r="O18" s="124"/>
      <c r="P18" s="125"/>
    </row>
    <row r="19" spans="2:20" s="55" customFormat="1" ht="51" customHeight="1" x14ac:dyDescent="0.2">
      <c r="B19" s="85" t="s">
        <v>1164</v>
      </c>
      <c r="C19" s="86">
        <v>7</v>
      </c>
      <c r="D19" s="59"/>
      <c r="E19" s="123" t="s">
        <v>1746</v>
      </c>
      <c r="F19" s="124"/>
      <c r="G19" s="124"/>
      <c r="H19" s="124"/>
      <c r="I19" s="124"/>
      <c r="J19" s="124"/>
      <c r="K19" s="124"/>
      <c r="L19" s="124"/>
      <c r="M19" s="124"/>
      <c r="N19" s="124"/>
      <c r="O19" s="124"/>
      <c r="P19" s="125"/>
    </row>
    <row r="20" spans="2:20" s="55" customFormat="1" ht="13.5" hidden="1" thickBot="1" x14ac:dyDescent="0.25">
      <c r="B20" s="67" t="s">
        <v>1165</v>
      </c>
      <c r="C20" s="66">
        <v>0</v>
      </c>
      <c r="D20" s="60"/>
      <c r="E20" s="131" t="s">
        <v>672</v>
      </c>
      <c r="F20" s="132"/>
      <c r="G20" s="132"/>
      <c r="H20" s="132"/>
      <c r="I20" s="132"/>
      <c r="J20" s="132"/>
      <c r="K20" s="132"/>
      <c r="L20" s="132"/>
      <c r="M20" s="132"/>
      <c r="N20" s="132"/>
      <c r="O20" s="132"/>
      <c r="P20" s="133"/>
    </row>
    <row r="21" spans="2:20" ht="14.25" customHeight="1" x14ac:dyDescent="0.2">
      <c r="E21" s="53"/>
      <c r="F21" s="53"/>
      <c r="G21" s="53"/>
      <c r="H21" s="53"/>
      <c r="Q21" s="54"/>
      <c r="R21" s="54"/>
      <c r="S21" s="54"/>
      <c r="T21" s="54"/>
    </row>
    <row r="24" spans="2:20" ht="13.5" thickBot="1" x14ac:dyDescent="0.25"/>
    <row r="25" spans="2:20" ht="29.25" customHeight="1" thickBot="1" x14ac:dyDescent="0.3">
      <c r="B25" s="128" t="s">
        <v>1633</v>
      </c>
      <c r="C25" s="129"/>
      <c r="D25" s="129"/>
      <c r="E25" s="129"/>
      <c r="F25" s="129"/>
      <c r="G25" s="129"/>
      <c r="H25" s="129"/>
      <c r="I25" s="129"/>
      <c r="J25" s="129"/>
      <c r="K25" s="129"/>
      <c r="L25" s="129"/>
      <c r="M25" s="129"/>
      <c r="N25" s="129"/>
      <c r="O25" s="129"/>
      <c r="P25" s="130"/>
    </row>
    <row r="26" spans="2:20" x14ac:dyDescent="0.2">
      <c r="B26" s="84" t="s">
        <v>1158</v>
      </c>
      <c r="C26" s="87">
        <f>MATCH("A",$B$26:$B$34,0)-1</f>
        <v>0</v>
      </c>
      <c r="D26" s="61"/>
      <c r="E26" s="126" t="s">
        <v>99</v>
      </c>
      <c r="F26" s="126"/>
      <c r="G26" s="126"/>
      <c r="H26" s="126"/>
      <c r="I26" s="126"/>
      <c r="J26" s="126"/>
      <c r="K26" s="126"/>
      <c r="L26" s="126"/>
      <c r="M26" s="126"/>
      <c r="N26" s="126"/>
      <c r="O26" s="126"/>
      <c r="P26" s="127"/>
    </row>
    <row r="27" spans="2:20" x14ac:dyDescent="0.2">
      <c r="B27" s="85" t="s">
        <v>1159</v>
      </c>
      <c r="C27" s="88">
        <f>MATCH("B",$B$26:$B$34,0)-1</f>
        <v>1</v>
      </c>
      <c r="D27" s="59"/>
      <c r="E27" s="136" t="s">
        <v>1750</v>
      </c>
      <c r="F27" s="109"/>
      <c r="G27" s="109"/>
      <c r="H27" s="109"/>
      <c r="I27" s="109"/>
      <c r="J27" s="109"/>
      <c r="K27" s="109"/>
      <c r="L27" s="109"/>
      <c r="M27" s="109"/>
      <c r="N27" s="109"/>
      <c r="O27" s="109"/>
      <c r="P27" s="110"/>
    </row>
    <row r="28" spans="2:20" x14ac:dyDescent="0.2">
      <c r="B28" s="85" t="s">
        <v>1160</v>
      </c>
      <c r="C28" s="88">
        <f>MATCH("C",$B$26:$B$34,0)-1</f>
        <v>2</v>
      </c>
      <c r="D28" s="59"/>
      <c r="E28" s="109" t="s">
        <v>100</v>
      </c>
      <c r="F28" s="109"/>
      <c r="G28" s="109"/>
      <c r="H28" s="109"/>
      <c r="I28" s="109"/>
      <c r="J28" s="109"/>
      <c r="K28" s="109"/>
      <c r="L28" s="109"/>
      <c r="M28" s="109"/>
      <c r="N28" s="109"/>
      <c r="O28" s="109"/>
      <c r="P28" s="110"/>
    </row>
    <row r="29" spans="2:20" x14ac:dyDescent="0.2">
      <c r="B29" s="85" t="s">
        <v>1161</v>
      </c>
      <c r="C29" s="88">
        <f>MATCH("D",$B$26:$B$34,0)-1</f>
        <v>3</v>
      </c>
      <c r="D29" s="59"/>
      <c r="E29" s="109" t="s">
        <v>101</v>
      </c>
      <c r="F29" s="109"/>
      <c r="G29" s="109"/>
      <c r="H29" s="109"/>
      <c r="I29" s="109"/>
      <c r="J29" s="109"/>
      <c r="K29" s="109"/>
      <c r="L29" s="109"/>
      <c r="M29" s="109"/>
      <c r="N29" s="109"/>
      <c r="O29" s="109"/>
      <c r="P29" s="110"/>
    </row>
    <row r="30" spans="2:20" x14ac:dyDescent="0.2">
      <c r="B30" s="85" t="s">
        <v>1162</v>
      </c>
      <c r="C30" s="88">
        <f>MATCH("E",$B$26:$B$34,0)-1</f>
        <v>4</v>
      </c>
      <c r="D30" s="59"/>
      <c r="E30" s="109" t="s">
        <v>102</v>
      </c>
      <c r="F30" s="109"/>
      <c r="G30" s="109"/>
      <c r="H30" s="109"/>
      <c r="I30" s="109"/>
      <c r="J30" s="109"/>
      <c r="K30" s="109"/>
      <c r="L30" s="109"/>
      <c r="M30" s="109"/>
      <c r="N30" s="109"/>
      <c r="O30" s="109"/>
      <c r="P30" s="110"/>
    </row>
    <row r="31" spans="2:20" ht="25.5" customHeight="1" x14ac:dyDescent="0.2">
      <c r="B31" s="85" t="s">
        <v>673</v>
      </c>
      <c r="C31" s="88">
        <f>MATCH("F",$B$26:$B$34,0)-1</f>
        <v>5</v>
      </c>
      <c r="D31" s="59"/>
      <c r="E31" s="136" t="s">
        <v>1740</v>
      </c>
      <c r="F31" s="109"/>
      <c r="G31" s="109"/>
      <c r="H31" s="109"/>
      <c r="I31" s="109"/>
      <c r="J31" s="109"/>
      <c r="K31" s="109"/>
      <c r="L31" s="109"/>
      <c r="M31" s="109"/>
      <c r="N31" s="109"/>
      <c r="O31" s="109"/>
      <c r="P31" s="110"/>
    </row>
    <row r="32" spans="2:20" ht="24.75" customHeight="1" x14ac:dyDescent="0.2">
      <c r="B32" s="85" t="s">
        <v>1163</v>
      </c>
      <c r="C32" s="88">
        <f>MATCH("G",$B$26:$B$34,0)-1</f>
        <v>6</v>
      </c>
      <c r="D32" s="59"/>
      <c r="E32" s="136" t="s">
        <v>1739</v>
      </c>
      <c r="F32" s="109"/>
      <c r="G32" s="109"/>
      <c r="H32" s="109"/>
      <c r="I32" s="109"/>
      <c r="J32" s="109"/>
      <c r="K32" s="109"/>
      <c r="L32" s="109"/>
      <c r="M32" s="109"/>
      <c r="N32" s="109"/>
      <c r="O32" s="109"/>
      <c r="P32" s="110"/>
    </row>
    <row r="33" spans="1:18" ht="26.25" customHeight="1" thickBot="1" x14ac:dyDescent="0.25">
      <c r="B33" s="89" t="s">
        <v>1164</v>
      </c>
      <c r="C33" s="90">
        <f>MATCH("H",$B$26:$B$34,0)-1</f>
        <v>7</v>
      </c>
      <c r="D33" s="60"/>
      <c r="E33" s="137" t="s">
        <v>1741</v>
      </c>
      <c r="F33" s="138"/>
      <c r="G33" s="138"/>
      <c r="H33" s="138"/>
      <c r="I33" s="138"/>
      <c r="J33" s="138"/>
      <c r="K33" s="138"/>
      <c r="L33" s="138"/>
      <c r="M33" s="138"/>
      <c r="N33" s="138"/>
      <c r="O33" s="138"/>
      <c r="P33" s="139"/>
    </row>
    <row r="34" spans="1:18" ht="13.5" hidden="1" thickBot="1" x14ac:dyDescent="0.25">
      <c r="B34" s="93" t="s">
        <v>1165</v>
      </c>
      <c r="C34" s="94">
        <v>0</v>
      </c>
      <c r="D34" s="95"/>
      <c r="E34" s="111" t="s">
        <v>99</v>
      </c>
      <c r="F34" s="112"/>
      <c r="G34" s="112"/>
      <c r="H34" s="112"/>
      <c r="I34" s="112"/>
      <c r="J34" s="112"/>
      <c r="K34" s="112"/>
      <c r="L34" s="112"/>
      <c r="M34" s="112"/>
      <c r="N34" s="112"/>
      <c r="O34" s="112"/>
      <c r="P34" s="113"/>
    </row>
    <row r="35" spans="1:18" hidden="1" x14ac:dyDescent="0.2"/>
    <row r="36" spans="1:18" ht="13.5" hidden="1" customHeight="1" x14ac:dyDescent="0.25">
      <c r="C36" s="117" t="s">
        <v>22</v>
      </c>
      <c r="D36" s="134"/>
      <c r="E36" s="134"/>
      <c r="F36" s="134"/>
      <c r="G36" s="134"/>
      <c r="H36" s="134"/>
      <c r="I36" s="134"/>
      <c r="J36" s="134"/>
      <c r="K36" s="134"/>
      <c r="L36" s="134"/>
      <c r="M36" s="134"/>
      <c r="N36" s="134"/>
      <c r="O36" s="134"/>
      <c r="P36" s="135"/>
    </row>
    <row r="37" spans="1:18" hidden="1" x14ac:dyDescent="0.2">
      <c r="C37" s="17">
        <v>10</v>
      </c>
      <c r="D37" s="16"/>
      <c r="E37" s="106" t="s">
        <v>23</v>
      </c>
      <c r="F37" s="106"/>
      <c r="G37" s="106"/>
      <c r="H37" s="106"/>
      <c r="I37" s="106"/>
      <c r="J37" s="106"/>
      <c r="K37" s="106"/>
      <c r="L37" s="106"/>
      <c r="M37" s="106"/>
      <c r="N37" s="106"/>
      <c r="O37" s="107"/>
      <c r="P37" s="108"/>
    </row>
    <row r="38" spans="1:18" hidden="1" x14ac:dyDescent="0.2">
      <c r="C38" s="17">
        <v>9</v>
      </c>
      <c r="D38" s="16"/>
      <c r="E38" s="106"/>
      <c r="F38" s="106"/>
      <c r="G38" s="106"/>
      <c r="H38" s="106"/>
      <c r="I38" s="106"/>
      <c r="J38" s="106"/>
      <c r="K38" s="106"/>
      <c r="L38" s="106"/>
      <c r="M38" s="106"/>
      <c r="N38" s="106"/>
      <c r="O38" s="107"/>
      <c r="P38" s="108"/>
    </row>
    <row r="39" spans="1:18" hidden="1" x14ac:dyDescent="0.2">
      <c r="C39" s="17">
        <v>8</v>
      </c>
      <c r="D39" s="16"/>
      <c r="E39" s="106"/>
      <c r="F39" s="106"/>
      <c r="G39" s="106"/>
      <c r="H39" s="106"/>
      <c r="I39" s="106"/>
      <c r="J39" s="106"/>
      <c r="K39" s="106"/>
      <c r="L39" s="106"/>
      <c r="M39" s="106"/>
      <c r="N39" s="106"/>
      <c r="O39" s="107"/>
      <c r="P39" s="108"/>
    </row>
    <row r="40" spans="1:18" hidden="1" x14ac:dyDescent="0.2">
      <c r="C40" s="17">
        <v>7</v>
      </c>
      <c r="D40" s="16"/>
      <c r="E40" s="106" t="s">
        <v>26</v>
      </c>
      <c r="F40" s="106"/>
      <c r="G40" s="106"/>
      <c r="H40" s="106"/>
      <c r="I40" s="106"/>
      <c r="J40" s="106"/>
      <c r="K40" s="106"/>
      <c r="L40" s="106"/>
      <c r="M40" s="106"/>
      <c r="N40" s="106"/>
      <c r="O40" s="107"/>
      <c r="P40" s="108"/>
      <c r="R40" s="58" t="s">
        <v>105</v>
      </c>
    </row>
    <row r="41" spans="1:18" hidden="1" x14ac:dyDescent="0.2">
      <c r="C41" s="17">
        <v>6</v>
      </c>
      <c r="D41" s="16"/>
      <c r="E41" s="106"/>
      <c r="F41" s="106"/>
      <c r="G41" s="106"/>
      <c r="H41" s="106"/>
      <c r="I41" s="106"/>
      <c r="J41" s="106"/>
      <c r="K41" s="106"/>
      <c r="L41" s="106"/>
      <c r="M41" s="106"/>
      <c r="N41" s="106"/>
      <c r="O41" s="107"/>
      <c r="P41" s="108"/>
      <c r="R41" s="58" t="s">
        <v>104</v>
      </c>
    </row>
    <row r="42" spans="1:18" hidden="1" x14ac:dyDescent="0.2">
      <c r="A42" s="25"/>
      <c r="B42" s="25"/>
      <c r="C42" s="17">
        <v>5</v>
      </c>
      <c r="D42" s="16"/>
      <c r="E42" s="106" t="s">
        <v>25</v>
      </c>
      <c r="F42" s="106"/>
      <c r="G42" s="106"/>
      <c r="H42" s="106"/>
      <c r="I42" s="106"/>
      <c r="J42" s="106"/>
      <c r="K42" s="106"/>
      <c r="L42" s="106"/>
      <c r="M42" s="106"/>
      <c r="N42" s="106"/>
      <c r="O42" s="107"/>
      <c r="P42" s="108"/>
      <c r="R42" s="58" t="s">
        <v>103</v>
      </c>
    </row>
    <row r="43" spans="1:18" hidden="1" x14ac:dyDescent="0.2">
      <c r="C43" s="17">
        <v>4</v>
      </c>
      <c r="D43" s="16"/>
      <c r="E43" s="106"/>
      <c r="F43" s="106"/>
      <c r="G43" s="106"/>
      <c r="H43" s="106"/>
      <c r="I43" s="106"/>
      <c r="J43" s="106"/>
      <c r="K43" s="106"/>
      <c r="L43" s="106"/>
      <c r="M43" s="106"/>
      <c r="N43" s="106"/>
      <c r="O43" s="107"/>
      <c r="P43" s="108"/>
      <c r="R43" s="58" t="s">
        <v>102</v>
      </c>
    </row>
    <row r="44" spans="1:18" hidden="1" x14ac:dyDescent="0.2">
      <c r="C44" s="17">
        <v>3</v>
      </c>
      <c r="D44" s="16"/>
      <c r="E44" s="106"/>
      <c r="F44" s="106"/>
      <c r="G44" s="106"/>
      <c r="H44" s="106"/>
      <c r="I44" s="106"/>
      <c r="J44" s="106"/>
      <c r="K44" s="106"/>
      <c r="L44" s="106"/>
      <c r="M44" s="106"/>
      <c r="N44" s="106"/>
      <c r="O44" s="107"/>
      <c r="P44" s="108"/>
      <c r="R44" s="58" t="s">
        <v>101</v>
      </c>
    </row>
    <row r="45" spans="1:18" hidden="1" x14ac:dyDescent="0.2">
      <c r="C45" s="17">
        <v>2</v>
      </c>
      <c r="D45" s="16"/>
      <c r="E45" s="106"/>
      <c r="F45" s="106"/>
      <c r="G45" s="106"/>
      <c r="H45" s="106"/>
      <c r="I45" s="106"/>
      <c r="J45" s="106"/>
      <c r="K45" s="106"/>
      <c r="L45" s="106"/>
      <c r="M45" s="106"/>
      <c r="N45" s="106"/>
      <c r="O45" s="107"/>
      <c r="P45" s="108"/>
      <c r="R45" s="58" t="s">
        <v>100</v>
      </c>
    </row>
    <row r="46" spans="1:18" hidden="1" x14ac:dyDescent="0.2">
      <c r="C46" s="17">
        <v>1</v>
      </c>
      <c r="D46" s="16"/>
      <c r="E46" s="106"/>
      <c r="F46" s="106"/>
      <c r="G46" s="106"/>
      <c r="H46" s="106"/>
      <c r="I46" s="106"/>
      <c r="J46" s="106"/>
      <c r="K46" s="106"/>
      <c r="L46" s="106"/>
      <c r="M46" s="106"/>
      <c r="N46" s="106"/>
      <c r="O46" s="107"/>
      <c r="P46" s="108"/>
      <c r="R46" s="25" t="s">
        <v>98</v>
      </c>
    </row>
    <row r="47" spans="1:18" ht="13.5" hidden="1" thickBot="1" x14ac:dyDescent="0.25">
      <c r="C47" s="18">
        <v>0</v>
      </c>
      <c r="D47" s="19"/>
      <c r="E47" s="114" t="s">
        <v>24</v>
      </c>
      <c r="F47" s="114"/>
      <c r="G47" s="114"/>
      <c r="H47" s="114"/>
      <c r="I47" s="114"/>
      <c r="J47" s="114"/>
      <c r="K47" s="114"/>
      <c r="L47" s="114"/>
      <c r="M47" s="114"/>
      <c r="N47" s="114"/>
      <c r="O47" s="115"/>
      <c r="P47" s="116"/>
      <c r="R47" s="58" t="s">
        <v>99</v>
      </c>
    </row>
    <row r="48" spans="1:18" hidden="1" x14ac:dyDescent="0.2"/>
    <row r="49" spans="3:16" ht="13.5" hidden="1" x14ac:dyDescent="0.25">
      <c r="C49" s="117" t="s">
        <v>21</v>
      </c>
      <c r="D49" s="118"/>
      <c r="E49" s="118"/>
      <c r="F49" s="118"/>
      <c r="G49" s="118"/>
      <c r="H49" s="118"/>
      <c r="I49" s="118"/>
      <c r="J49" s="118"/>
      <c r="K49" s="118"/>
      <c r="L49" s="118"/>
      <c r="M49" s="118"/>
      <c r="N49" s="118"/>
      <c r="O49" s="118"/>
      <c r="P49" s="119"/>
    </row>
    <row r="50" spans="3:16" hidden="1" x14ac:dyDescent="0.2">
      <c r="C50" s="17">
        <v>10</v>
      </c>
      <c r="D50" s="16"/>
      <c r="E50" s="106" t="s">
        <v>9</v>
      </c>
      <c r="F50" s="106"/>
      <c r="G50" s="106"/>
      <c r="H50" s="106"/>
      <c r="I50" s="106"/>
      <c r="J50" s="106"/>
      <c r="K50" s="106"/>
      <c r="L50" s="106"/>
      <c r="M50" s="106"/>
      <c r="N50" s="106"/>
      <c r="O50" s="107"/>
      <c r="P50" s="108"/>
    </row>
    <row r="51" spans="3:16" hidden="1" x14ac:dyDescent="0.2">
      <c r="C51" s="17">
        <v>9</v>
      </c>
      <c r="D51" s="16"/>
      <c r="E51" s="106" t="s">
        <v>10</v>
      </c>
      <c r="F51" s="106"/>
      <c r="G51" s="106"/>
      <c r="H51" s="106"/>
      <c r="I51" s="106"/>
      <c r="J51" s="106"/>
      <c r="K51" s="106"/>
      <c r="L51" s="106"/>
      <c r="M51" s="106"/>
      <c r="N51" s="106"/>
      <c r="O51" s="107"/>
      <c r="P51" s="108"/>
    </row>
    <row r="52" spans="3:16" hidden="1" x14ac:dyDescent="0.2">
      <c r="C52" s="17">
        <v>8</v>
      </c>
      <c r="D52" s="16"/>
      <c r="E52" s="106" t="s">
        <v>11</v>
      </c>
      <c r="F52" s="106"/>
      <c r="G52" s="106"/>
      <c r="H52" s="106"/>
      <c r="I52" s="106"/>
      <c r="J52" s="106"/>
      <c r="K52" s="106"/>
      <c r="L52" s="106"/>
      <c r="M52" s="106"/>
      <c r="N52" s="106"/>
      <c r="O52" s="107"/>
      <c r="P52" s="108"/>
    </row>
    <row r="53" spans="3:16" ht="24.75" hidden="1" customHeight="1" x14ac:dyDescent="0.2">
      <c r="C53" s="17">
        <v>7</v>
      </c>
      <c r="D53" s="16"/>
      <c r="E53" s="106" t="s">
        <v>12</v>
      </c>
      <c r="F53" s="106"/>
      <c r="G53" s="106"/>
      <c r="H53" s="106"/>
      <c r="I53" s="106"/>
      <c r="J53" s="106"/>
      <c r="K53" s="106"/>
      <c r="L53" s="106"/>
      <c r="M53" s="106"/>
      <c r="N53" s="106"/>
      <c r="O53" s="107"/>
      <c r="P53" s="108"/>
    </row>
    <row r="54" spans="3:16" ht="26.25" hidden="1" customHeight="1" x14ac:dyDescent="0.2">
      <c r="C54" s="17">
        <v>6</v>
      </c>
      <c r="D54" s="16"/>
      <c r="E54" s="106" t="s">
        <v>17</v>
      </c>
      <c r="F54" s="106"/>
      <c r="G54" s="106"/>
      <c r="H54" s="106"/>
      <c r="I54" s="106"/>
      <c r="J54" s="106"/>
      <c r="K54" s="106"/>
      <c r="L54" s="106"/>
      <c r="M54" s="106"/>
      <c r="N54" s="106"/>
      <c r="O54" s="107"/>
      <c r="P54" s="108"/>
    </row>
    <row r="55" spans="3:16" ht="14.25" hidden="1" customHeight="1" x14ac:dyDescent="0.2">
      <c r="C55" s="17">
        <v>5</v>
      </c>
      <c r="D55" s="16"/>
      <c r="E55" s="106" t="s">
        <v>18</v>
      </c>
      <c r="F55" s="106"/>
      <c r="G55" s="106"/>
      <c r="H55" s="106"/>
      <c r="I55" s="106"/>
      <c r="J55" s="106"/>
      <c r="K55" s="106"/>
      <c r="L55" s="106"/>
      <c r="M55" s="106"/>
      <c r="N55" s="106"/>
      <c r="O55" s="107"/>
      <c r="P55" s="108"/>
    </row>
    <row r="56" spans="3:16" ht="24.75" hidden="1" customHeight="1" x14ac:dyDescent="0.2">
      <c r="C56" s="17">
        <v>4</v>
      </c>
      <c r="D56" s="16"/>
      <c r="E56" s="106" t="s">
        <v>19</v>
      </c>
      <c r="F56" s="106"/>
      <c r="G56" s="106"/>
      <c r="H56" s="106"/>
      <c r="I56" s="106"/>
      <c r="J56" s="106"/>
      <c r="K56" s="106"/>
      <c r="L56" s="106"/>
      <c r="M56" s="106"/>
      <c r="N56" s="106"/>
      <c r="O56" s="107"/>
      <c r="P56" s="108"/>
    </row>
    <row r="57" spans="3:16" hidden="1" x14ac:dyDescent="0.2">
      <c r="C57" s="17">
        <v>3</v>
      </c>
      <c r="D57" s="16"/>
      <c r="E57" s="106" t="s">
        <v>20</v>
      </c>
      <c r="F57" s="106"/>
      <c r="G57" s="106"/>
      <c r="H57" s="106"/>
      <c r="I57" s="106"/>
      <c r="J57" s="106"/>
      <c r="K57" s="106"/>
      <c r="L57" s="106"/>
      <c r="M57" s="106"/>
      <c r="N57" s="106"/>
      <c r="O57" s="107"/>
      <c r="P57" s="108"/>
    </row>
    <row r="58" spans="3:16" hidden="1" x14ac:dyDescent="0.2">
      <c r="C58" s="17">
        <v>2</v>
      </c>
      <c r="D58" s="16"/>
      <c r="E58" s="106" t="s">
        <v>13</v>
      </c>
      <c r="F58" s="106"/>
      <c r="G58" s="106"/>
      <c r="H58" s="106"/>
      <c r="I58" s="106"/>
      <c r="J58" s="106"/>
      <c r="K58" s="106"/>
      <c r="L58" s="106"/>
      <c r="M58" s="106"/>
      <c r="N58" s="106"/>
      <c r="O58" s="107"/>
      <c r="P58" s="108"/>
    </row>
    <row r="59" spans="3:16" hidden="1" x14ac:dyDescent="0.2">
      <c r="C59" s="17">
        <v>1</v>
      </c>
      <c r="D59" s="16"/>
      <c r="E59" s="106" t="s">
        <v>14</v>
      </c>
      <c r="F59" s="106"/>
      <c r="G59" s="106"/>
      <c r="H59" s="106"/>
      <c r="I59" s="106"/>
      <c r="J59" s="106"/>
      <c r="K59" s="106"/>
      <c r="L59" s="106"/>
      <c r="M59" s="106"/>
      <c r="N59" s="106"/>
      <c r="O59" s="107"/>
      <c r="P59" s="108"/>
    </row>
    <row r="60" spans="3:16" ht="13.5" hidden="1" thickBot="1" x14ac:dyDescent="0.25">
      <c r="C60" s="18">
        <v>0</v>
      </c>
      <c r="D60" s="19"/>
      <c r="E60" s="114" t="s">
        <v>15</v>
      </c>
      <c r="F60" s="114"/>
      <c r="G60" s="114"/>
      <c r="H60" s="114"/>
      <c r="I60" s="114"/>
      <c r="J60" s="114"/>
      <c r="K60" s="114"/>
      <c r="L60" s="114"/>
      <c r="M60" s="114"/>
      <c r="N60" s="114"/>
      <c r="O60" s="115"/>
      <c r="P60" s="116"/>
    </row>
  </sheetData>
  <mergeCells count="50">
    <mergeCell ref="E27:P27"/>
    <mergeCell ref="E31:P31"/>
    <mergeCell ref="E32:P32"/>
    <mergeCell ref="E33:P33"/>
    <mergeCell ref="B1:C1"/>
    <mergeCell ref="B5:P5"/>
    <mergeCell ref="B11:P11"/>
    <mergeCell ref="B9:P9"/>
    <mergeCell ref="B8:P8"/>
    <mergeCell ref="B7:P7"/>
    <mergeCell ref="E1:H1"/>
    <mergeCell ref="E40:P40"/>
    <mergeCell ref="E47:P47"/>
    <mergeCell ref="C49:P49"/>
    <mergeCell ref="E12:P12"/>
    <mergeCell ref="E13:P13"/>
    <mergeCell ref="E14:P14"/>
    <mergeCell ref="E15:P15"/>
    <mergeCell ref="E37:P37"/>
    <mergeCell ref="E26:P26"/>
    <mergeCell ref="B25:P25"/>
    <mergeCell ref="E20:P20"/>
    <mergeCell ref="E16:P16"/>
    <mergeCell ref="E17:P17"/>
    <mergeCell ref="E18:P18"/>
    <mergeCell ref="E19:P19"/>
    <mergeCell ref="C36:P36"/>
    <mergeCell ref="E59:P59"/>
    <mergeCell ref="E60:P60"/>
    <mergeCell ref="E54:P54"/>
    <mergeCell ref="E55:P55"/>
    <mergeCell ref="E56:P56"/>
    <mergeCell ref="E57:P57"/>
    <mergeCell ref="E58:P58"/>
    <mergeCell ref="E53:P53"/>
    <mergeCell ref="E45:P45"/>
    <mergeCell ref="E46:P46"/>
    <mergeCell ref="E28:P28"/>
    <mergeCell ref="E29:P29"/>
    <mergeCell ref="E34:P34"/>
    <mergeCell ref="E30:P30"/>
    <mergeCell ref="E51:P51"/>
    <mergeCell ref="E52:P52"/>
    <mergeCell ref="E41:P41"/>
    <mergeCell ref="E42:P42"/>
    <mergeCell ref="E43:P43"/>
    <mergeCell ref="E44:P44"/>
    <mergeCell ref="E50:P50"/>
    <mergeCell ref="E38:P38"/>
    <mergeCell ref="E39:P39"/>
  </mergeCells>
  <phoneticPr fontId="2" type="noConversion"/>
  <pageMargins left="0.75" right="0.75" top="1" bottom="1" header="0.5" footer="0.5"/>
  <pageSetup scale="56" orientation="portrait" r:id="rId1"/>
  <headerFooter alignWithMargins="0">
    <oddHeader>&amp;L&amp;D &amp;T&amp;CEnterprise Content Management System RFP
Task Order 1 (DIWS 2)&amp;RPage &amp;P of &amp;N</oddHeader>
    <oddFooter>&amp;L&amp;Z&amp;F
&amp;A</oddFooter>
  </headerFooter>
  <rowBreaks count="1" manualBreakCount="1">
    <brk id="10" max="15" man="1"/>
  </rowBreaks>
  <colBreaks count="1" manualBreakCount="1">
    <brk id="16"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34"/>
  <sheetViews>
    <sheetView view="pageBreakPreview" topLeftCell="A18" zoomScaleNormal="100" zoomScaleSheetLayoutView="100" workbookViewId="0">
      <selection activeCell="D23" sqref="D23"/>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34" customWidth="1"/>
    <col min="5" max="5" width="10.28515625" style="71"/>
  </cols>
  <sheetData>
    <row r="1" spans="1:5" ht="13.5" thickBot="1" x14ac:dyDescent="0.25">
      <c r="B1" s="22" t="s">
        <v>2</v>
      </c>
      <c r="C1" s="75"/>
    </row>
    <row r="2" spans="1:5" ht="15.75" x14ac:dyDescent="0.25">
      <c r="B2" s="29" t="s">
        <v>638</v>
      </c>
      <c r="C2" s="68" t="str">
        <f>Instructions!E1</f>
        <v>Offeror A</v>
      </c>
      <c r="D2" s="44"/>
      <c r="E2" s="55"/>
    </row>
    <row r="3" spans="1:5" ht="16.5" thickBot="1" x14ac:dyDescent="0.3">
      <c r="B3" s="14"/>
      <c r="C3" s="21"/>
    </row>
    <row r="4" spans="1:5" ht="26.25" thickBot="1" x14ac:dyDescent="0.25">
      <c r="B4" s="2"/>
      <c r="C4" s="28" t="s">
        <v>1167</v>
      </c>
      <c r="D4" s="44"/>
      <c r="E4" s="55"/>
    </row>
    <row r="5" spans="1:5" ht="13.5" outlineLevel="1" thickBot="1" x14ac:dyDescent="0.25">
      <c r="A5" s="40">
        <f>A77</f>
        <v>54</v>
      </c>
      <c r="B5" s="7" t="str">
        <f>B19</f>
        <v>Scanning</v>
      </c>
      <c r="C5" s="13">
        <f>C76</f>
        <v>0</v>
      </c>
    </row>
    <row r="6" spans="1:5" ht="13.5" outlineLevel="1" thickBot="1" x14ac:dyDescent="0.25">
      <c r="A6" s="40">
        <f>A167</f>
        <v>82</v>
      </c>
      <c r="B6" s="7" t="str">
        <f>B82</f>
        <v>Capture</v>
      </c>
      <c r="C6" s="13">
        <f>C166</f>
        <v>0</v>
      </c>
    </row>
    <row r="7" spans="1:5" ht="13.5" outlineLevel="1" thickBot="1" x14ac:dyDescent="0.25">
      <c r="A7" s="40">
        <f>A207</f>
        <v>32</v>
      </c>
      <c r="B7" s="7" t="str">
        <f>B172</f>
        <v>Incoming FTP/SFTP</v>
      </c>
      <c r="C7" s="13">
        <f>C206</f>
        <v>0</v>
      </c>
    </row>
    <row r="8" spans="1:5" ht="13.5" outlineLevel="1" thickBot="1" x14ac:dyDescent="0.25">
      <c r="A8" s="40">
        <f>A250</f>
        <v>35</v>
      </c>
      <c r="B8" s="7" t="str">
        <f>B212</f>
        <v>Quality</v>
      </c>
      <c r="C8" s="13">
        <f>C249</f>
        <v>0</v>
      </c>
    </row>
    <row r="9" spans="1:5" ht="13.5" outlineLevel="1" thickBot="1" x14ac:dyDescent="0.25">
      <c r="A9" s="40">
        <f>A294</f>
        <v>35</v>
      </c>
      <c r="B9" s="7" t="str">
        <f>B256</f>
        <v>Indexing</v>
      </c>
      <c r="C9" s="13">
        <f>C293</f>
        <v>0</v>
      </c>
    </row>
    <row r="10" spans="1:5" ht="13.5" outlineLevel="1" thickBot="1" x14ac:dyDescent="0.25">
      <c r="A10" s="40">
        <f>A314</f>
        <v>12</v>
      </c>
      <c r="B10" s="7" t="str">
        <f>B299</f>
        <v>Release</v>
      </c>
      <c r="C10" s="13">
        <f>C313</f>
        <v>0</v>
      </c>
    </row>
    <row r="11" spans="1:5" ht="13.5" outlineLevel="1" thickBot="1" x14ac:dyDescent="0.25">
      <c r="A11" s="40">
        <f>A334</f>
        <v>12</v>
      </c>
      <c r="B11" s="7" t="str">
        <f>B319</f>
        <v>Reserved for Future Use</v>
      </c>
      <c r="C11" s="13">
        <f>C334</f>
        <v>0</v>
      </c>
    </row>
    <row r="12" spans="1:5" ht="13.5" thickBot="1" x14ac:dyDescent="0.25">
      <c r="A12" s="40">
        <f>SUM(A5:A11)</f>
        <v>262</v>
      </c>
      <c r="B12" s="3" t="s">
        <v>3</v>
      </c>
      <c r="C12" s="13">
        <f>SUM(C5:C11)</f>
        <v>0</v>
      </c>
    </row>
    <row r="13" spans="1:5" ht="13.5" thickBot="1" x14ac:dyDescent="0.25">
      <c r="B13" s="4" t="s">
        <v>8</v>
      </c>
      <c r="C13" s="5"/>
    </row>
    <row r="14" spans="1:5" x14ac:dyDescent="0.2">
      <c r="B14" s="149"/>
      <c r="C14" s="149"/>
    </row>
    <row r="17" spans="1:16" ht="13.5" thickBot="1" x14ac:dyDescent="0.25"/>
    <row r="18" spans="1:16" ht="13.5" thickBot="1" x14ac:dyDescent="0.25">
      <c r="B18" s="26" t="s">
        <v>16</v>
      </c>
      <c r="C18" s="76"/>
    </row>
    <row r="19" spans="1:16" ht="15.75" x14ac:dyDescent="0.25">
      <c r="B19" s="23" t="s">
        <v>27</v>
      </c>
      <c r="C19" s="68" t="str">
        <f>C$2</f>
        <v>Offeror A</v>
      </c>
    </row>
    <row r="20" spans="1:16" ht="16.5" thickBot="1" x14ac:dyDescent="0.3">
      <c r="B20" s="15"/>
      <c r="C20" s="21"/>
    </row>
    <row r="21" spans="1:16" ht="51.75" thickBot="1" x14ac:dyDescent="0.25">
      <c r="A21" s="37">
        <v>3.1</v>
      </c>
      <c r="B21" s="104"/>
      <c r="C21" s="28" t="s">
        <v>1166</v>
      </c>
      <c r="D21" s="28" t="s">
        <v>1635</v>
      </c>
      <c r="E21" s="28" t="s">
        <v>1636</v>
      </c>
    </row>
    <row r="22" spans="1:16" ht="26.25" outlineLevel="1" thickBot="1" x14ac:dyDescent="0.25">
      <c r="A22" s="38">
        <v>1</v>
      </c>
      <c r="B22" s="33" t="s">
        <v>55</v>
      </c>
      <c r="C22" s="80"/>
      <c r="D22" s="56" t="str">
        <f>IF(E22="F",IF(C22="","",LOOKUP(C22,Instructions!$B$26:$B$34,Instructions!$E$26:$E$34)),IF(C22="","",LOOKUP(C22,Instructions!$B$12:$B$20,Instructions!$E$12:$E$20)))</f>
        <v/>
      </c>
      <c r="E22" s="52" t="s">
        <v>674</v>
      </c>
      <c r="P22" s="25"/>
    </row>
    <row r="23" spans="1:16" ht="26.25" outlineLevel="1" thickBot="1" x14ac:dyDescent="0.25">
      <c r="A23" s="38">
        <v>2</v>
      </c>
      <c r="B23" s="33" t="s">
        <v>56</v>
      </c>
      <c r="C23" s="80"/>
      <c r="D23" s="56" t="str">
        <f>IF(E23="F",IF(C23="","",LOOKUP(C23,Instructions!$B$26:$B$34,Instructions!$E$26:$E$34)),IF(C23="","",LOOKUP(C23,Instructions!$B$12:$B$20,Instructions!$E$12:$E$20)))</f>
        <v/>
      </c>
      <c r="E23" s="52" t="s">
        <v>673</v>
      </c>
      <c r="P23" s="25"/>
    </row>
    <row r="24" spans="1:16" ht="26.25" outlineLevel="1" thickBot="1" x14ac:dyDescent="0.25">
      <c r="A24" s="38">
        <v>3</v>
      </c>
      <c r="B24" s="33" t="s">
        <v>57</v>
      </c>
      <c r="C24" s="80"/>
      <c r="D24" s="56" t="str">
        <f>IF(E24="F",IF(C24="","",LOOKUP(C24,Instructions!$B$26:$B$34,Instructions!$E$26:$E$34)),IF(C24="","",LOOKUP(C24,Instructions!$B$12:$B$20,Instructions!$E$12:$E$20)))</f>
        <v/>
      </c>
      <c r="E24" s="52" t="s">
        <v>673</v>
      </c>
      <c r="P24" s="25"/>
    </row>
    <row r="25" spans="1:16" ht="13.5" outlineLevel="1" thickBot="1" x14ac:dyDescent="0.25">
      <c r="A25" s="38">
        <v>4</v>
      </c>
      <c r="B25" s="33" t="s">
        <v>58</v>
      </c>
      <c r="C25" s="80"/>
      <c r="D25" s="56" t="str">
        <f>IF(E25="F",IF(C25="","",LOOKUP(C25,Instructions!$B$26:$B$34,Instructions!$E$26:$E$34)),IF(C25="","",LOOKUP(C25,Instructions!$B$12:$B$20,Instructions!$E$12:$E$20)))</f>
        <v/>
      </c>
      <c r="E25" s="52" t="s">
        <v>673</v>
      </c>
      <c r="P25" s="25"/>
    </row>
    <row r="26" spans="1:16" ht="13.5" outlineLevel="1" thickBot="1" x14ac:dyDescent="0.25">
      <c r="A26" s="38">
        <v>5</v>
      </c>
      <c r="B26" s="33" t="s">
        <v>59</v>
      </c>
      <c r="C26" s="80"/>
      <c r="D26" s="56" t="str">
        <f>IF(E26="F",IF(C26="","",LOOKUP(C26,Instructions!$B$26:$B$34,Instructions!$E$26:$E$34)),IF(C26="","",LOOKUP(C26,Instructions!$B$12:$B$20,Instructions!$E$12:$E$20)))</f>
        <v/>
      </c>
      <c r="E26" s="52" t="s">
        <v>673</v>
      </c>
      <c r="P26" s="25"/>
    </row>
    <row r="27" spans="1:16" ht="26.25" outlineLevel="1" thickBot="1" x14ac:dyDescent="0.25">
      <c r="A27" s="38">
        <v>6</v>
      </c>
      <c r="B27" s="33" t="s">
        <v>60</v>
      </c>
      <c r="C27" s="80"/>
      <c r="D27" s="56" t="str">
        <f>IF(E27="F",IF(C27="","",LOOKUP(C27,Instructions!$B$26:$B$34,Instructions!$E$26:$E$34)),IF(C27="","",LOOKUP(C27,Instructions!$B$12:$B$20,Instructions!$E$12:$E$20)))</f>
        <v/>
      </c>
      <c r="E27" s="52" t="s">
        <v>673</v>
      </c>
      <c r="P27" s="25"/>
    </row>
    <row r="28" spans="1:16" ht="26.25" outlineLevel="1" thickBot="1" x14ac:dyDescent="0.25">
      <c r="A28" s="38">
        <v>7</v>
      </c>
      <c r="B28" s="33" t="s">
        <v>61</v>
      </c>
      <c r="C28" s="80"/>
      <c r="D28" s="56" t="str">
        <f>IF(E28="F",IF(C28="","",LOOKUP(C28,Instructions!$B$26:$B$34,Instructions!$E$26:$E$34)),IF(C28="","",LOOKUP(C28,Instructions!$B$12:$B$20,Instructions!$E$12:$E$20)))</f>
        <v/>
      </c>
      <c r="E28" s="52" t="s">
        <v>673</v>
      </c>
      <c r="P28" s="25"/>
    </row>
    <row r="29" spans="1:16" ht="26.25" outlineLevel="1" thickBot="1" x14ac:dyDescent="0.25">
      <c r="A29" s="38">
        <v>8</v>
      </c>
      <c r="B29" s="33" t="s">
        <v>62</v>
      </c>
      <c r="C29" s="80"/>
      <c r="D29" s="56" t="str">
        <f>IF(E29="F",IF(C29="","",LOOKUP(C29,Instructions!$B$26:$B$34,Instructions!$E$26:$E$34)),IF(C29="","",LOOKUP(C29,Instructions!$B$12:$B$20,Instructions!$E$12:$E$20)))</f>
        <v/>
      </c>
      <c r="E29" s="52" t="s">
        <v>673</v>
      </c>
      <c r="P29" s="25"/>
    </row>
    <row r="30" spans="1:16" ht="26.25" outlineLevel="1" thickBot="1" x14ac:dyDescent="0.25">
      <c r="A30" s="38">
        <v>9</v>
      </c>
      <c r="B30" s="33" t="s">
        <v>63</v>
      </c>
      <c r="C30" s="80"/>
      <c r="D30" s="56" t="str">
        <f>IF(E30="F",IF(C30="","",LOOKUP(C30,Instructions!$B$26:$B$34,Instructions!$E$26:$E$34)),IF(C30="","",LOOKUP(C30,Instructions!$B$12:$B$20,Instructions!$E$12:$E$20)))</f>
        <v/>
      </c>
      <c r="E30" s="52" t="s">
        <v>673</v>
      </c>
    </row>
    <row r="31" spans="1:16" ht="26.25" outlineLevel="1" thickBot="1" x14ac:dyDescent="0.25">
      <c r="A31" s="38">
        <v>10</v>
      </c>
      <c r="B31" s="33" t="s">
        <v>64</v>
      </c>
      <c r="C31" s="80"/>
      <c r="D31" s="56" t="str">
        <f>IF(E31="F",IF(C31="","",LOOKUP(C31,Instructions!$B$26:$B$34,Instructions!$E$26:$E$34)),IF(C31="","",LOOKUP(C31,Instructions!$B$12:$B$20,Instructions!$E$12:$E$20)))</f>
        <v/>
      </c>
      <c r="E31" s="52" t="s">
        <v>673</v>
      </c>
    </row>
    <row r="32" spans="1:16" ht="64.5" outlineLevel="1" thickBot="1" x14ac:dyDescent="0.25">
      <c r="A32" s="38">
        <v>11</v>
      </c>
      <c r="B32" s="50" t="s">
        <v>65</v>
      </c>
      <c r="C32" s="80"/>
      <c r="D32" s="56" t="str">
        <f>IF(E32="F",IF(C32="","",LOOKUP(C32,Instructions!$B$26:$B$34,Instructions!$E$26:$E$34)),IF(C32="","",LOOKUP(C32,Instructions!$B$12:$B$20,Instructions!$E$12:$E$20)))</f>
        <v/>
      </c>
      <c r="E32" s="52" t="s">
        <v>673</v>
      </c>
    </row>
    <row r="33" spans="1:5" ht="26.25" outlineLevel="1" thickBot="1" x14ac:dyDescent="0.25">
      <c r="A33" s="38">
        <v>12</v>
      </c>
      <c r="B33" s="50" t="s">
        <v>66</v>
      </c>
      <c r="C33" s="80"/>
      <c r="D33" s="56" t="str">
        <f>IF(E33="F",IF(C33="","",LOOKUP(C33,Instructions!$B$26:$B$34,Instructions!$E$26:$E$34)),IF(C33="","",LOOKUP(C33,Instructions!$B$12:$B$20,Instructions!$E$12:$E$20)))</f>
        <v/>
      </c>
      <c r="E33" s="52" t="s">
        <v>673</v>
      </c>
    </row>
    <row r="34" spans="1:5" ht="26.25" outlineLevel="1" thickBot="1" x14ac:dyDescent="0.25">
      <c r="A34" s="38">
        <v>13</v>
      </c>
      <c r="B34" s="50" t="s">
        <v>1168</v>
      </c>
      <c r="C34" s="80"/>
      <c r="D34" s="56" t="str">
        <f>IF(E34="F",IF(C34="","",LOOKUP(C34,Instructions!$B$26:$B$34,Instructions!$E$26:$E$34)),IF(C34="","",LOOKUP(C34,Instructions!$B$12:$B$20,Instructions!$E$12:$E$20)))</f>
        <v/>
      </c>
      <c r="E34" s="52" t="s">
        <v>673</v>
      </c>
    </row>
    <row r="35" spans="1:5" ht="13.5" outlineLevel="1" thickBot="1" x14ac:dyDescent="0.25">
      <c r="A35" s="38">
        <v>13</v>
      </c>
      <c r="B35" s="33" t="s">
        <v>72</v>
      </c>
      <c r="C35" s="80"/>
      <c r="D35" s="56" t="str">
        <f>IF(E35="F",IF(C35="","",LOOKUP(C35,Instructions!$B$26:$B$34,Instructions!$E$26:$E$34)),IF(C35="","",LOOKUP(C35,Instructions!$B$12:$B$20,Instructions!$E$12:$E$20)))</f>
        <v/>
      </c>
      <c r="E35" s="52" t="s">
        <v>673</v>
      </c>
    </row>
    <row r="36" spans="1:5" ht="13.5" outlineLevel="1" thickBot="1" x14ac:dyDescent="0.25">
      <c r="A36" s="38">
        <v>13</v>
      </c>
      <c r="B36" s="33" t="s">
        <v>74</v>
      </c>
      <c r="C36" s="80"/>
      <c r="D36" s="56" t="str">
        <f>IF(E36="F",IF(C36="","",LOOKUP(C36,Instructions!$B$26:$B$34,Instructions!$E$26:$E$34)),IF(C36="","",LOOKUP(C36,Instructions!$B$12:$B$20,Instructions!$E$12:$E$20)))</f>
        <v/>
      </c>
      <c r="E36" s="52" t="s">
        <v>673</v>
      </c>
    </row>
    <row r="37" spans="1:5" ht="13.5" outlineLevel="1" thickBot="1" x14ac:dyDescent="0.25">
      <c r="A37" s="38">
        <v>13</v>
      </c>
      <c r="B37" s="33" t="s">
        <v>73</v>
      </c>
      <c r="C37" s="80"/>
      <c r="D37" s="56" t="str">
        <f>IF(E37="F",IF(C37="","",LOOKUP(C37,Instructions!$B$26:$B$34,Instructions!$E$26:$E$34)),IF(C37="","",LOOKUP(C37,Instructions!$B$12:$B$20,Instructions!$E$12:$E$20)))</f>
        <v/>
      </c>
      <c r="E37" s="52" t="s">
        <v>673</v>
      </c>
    </row>
    <row r="38" spans="1:5" ht="39" outlineLevel="1" thickBot="1" x14ac:dyDescent="0.25">
      <c r="A38" s="38">
        <v>14</v>
      </c>
      <c r="B38" s="50" t="s">
        <v>75</v>
      </c>
      <c r="C38" s="80"/>
      <c r="D38" s="56" t="str">
        <f>IF(E38="F",IF(C38="","",LOOKUP(C38,Instructions!$B$26:$B$34,Instructions!$E$26:$E$34)),IF(C38="","",LOOKUP(C38,Instructions!$B$12:$B$20,Instructions!$E$12:$E$20)))</f>
        <v/>
      </c>
      <c r="E38" s="52" t="s">
        <v>673</v>
      </c>
    </row>
    <row r="39" spans="1:5" ht="26.25" outlineLevel="1" thickBot="1" x14ac:dyDescent="0.25">
      <c r="A39" s="38">
        <v>15</v>
      </c>
      <c r="B39" s="50" t="s">
        <v>67</v>
      </c>
      <c r="C39" s="80"/>
      <c r="D39" s="56" t="str">
        <f>IF(E39="F",IF(C39="","",LOOKUP(C39,Instructions!$B$26:$B$34,Instructions!$E$26:$E$34)),IF(C39="","",LOOKUP(C39,Instructions!$B$12:$B$20,Instructions!$E$12:$E$20)))</f>
        <v/>
      </c>
      <c r="E39" s="52" t="s">
        <v>673</v>
      </c>
    </row>
    <row r="40" spans="1:5" ht="26.25" outlineLevel="1" thickBot="1" x14ac:dyDescent="0.25">
      <c r="A40" s="38">
        <v>16</v>
      </c>
      <c r="B40" s="33" t="s">
        <v>68</v>
      </c>
      <c r="C40" s="80"/>
      <c r="D40" s="56" t="str">
        <f>IF(E40="F",IF(C40="","",LOOKUP(C40,Instructions!$B$26:$B$34,Instructions!$E$26:$E$34)),IF(C40="","",LOOKUP(C40,Instructions!$B$12:$B$20,Instructions!$E$12:$E$20)))</f>
        <v/>
      </c>
      <c r="E40" s="52" t="s">
        <v>673</v>
      </c>
    </row>
    <row r="41" spans="1:5" ht="26.25" outlineLevel="1" thickBot="1" x14ac:dyDescent="0.25">
      <c r="A41" s="38">
        <v>17</v>
      </c>
      <c r="B41" s="33" t="s">
        <v>69</v>
      </c>
      <c r="C41" s="80"/>
      <c r="D41" s="56" t="str">
        <f>IF(E41="F",IF(C41="","",LOOKUP(C41,Instructions!$B$26:$B$34,Instructions!$E$26:$E$34)),IF(C41="","",LOOKUP(C41,Instructions!$B$12:$B$20,Instructions!$E$12:$E$20)))</f>
        <v/>
      </c>
      <c r="E41" s="52" t="s">
        <v>673</v>
      </c>
    </row>
    <row r="42" spans="1:5" ht="26.25" outlineLevel="1" thickBot="1" x14ac:dyDescent="0.25">
      <c r="A42" s="38">
        <v>18</v>
      </c>
      <c r="B42" s="33" t="s">
        <v>70</v>
      </c>
      <c r="C42" s="80"/>
      <c r="D42" s="56" t="str">
        <f>IF(E42="F",IF(C42="","",LOOKUP(C42,Instructions!$B$26:$B$34,Instructions!$E$26:$E$34)),IF(C42="","",LOOKUP(C42,Instructions!$B$12:$B$20,Instructions!$E$12:$E$20)))</f>
        <v/>
      </c>
      <c r="E42" s="52" t="s">
        <v>673</v>
      </c>
    </row>
    <row r="43" spans="1:5" ht="26.25" outlineLevel="1" thickBot="1" x14ac:dyDescent="0.25">
      <c r="A43" s="38">
        <v>19</v>
      </c>
      <c r="B43" s="33" t="s">
        <v>71</v>
      </c>
      <c r="C43" s="80"/>
      <c r="D43" s="56" t="str">
        <f>IF(E43="F",IF(C43="","",LOOKUP(C43,Instructions!$B$26:$B$34,Instructions!$E$26:$E$34)),IF(C43="","",LOOKUP(C43,Instructions!$B$12:$B$20,Instructions!$E$12:$E$20)))</f>
        <v/>
      </c>
      <c r="E43" s="52" t="s">
        <v>673</v>
      </c>
    </row>
    <row r="44" spans="1:5" ht="39" outlineLevel="1" thickBot="1" x14ac:dyDescent="0.25">
      <c r="A44" s="38">
        <v>20</v>
      </c>
      <c r="B44" s="33" t="s">
        <v>682</v>
      </c>
      <c r="C44" s="80"/>
      <c r="D44" s="56" t="str">
        <f>IF(E44="F",IF(C44="","",LOOKUP(C44,Instructions!$B$26:$B$34,Instructions!$E$26:$E$34)),IF(C44="","",LOOKUP(C44,Instructions!$B$12:$B$20,Instructions!$E$12:$E$20)))</f>
        <v/>
      </c>
      <c r="E44" s="52" t="s">
        <v>673</v>
      </c>
    </row>
    <row r="45" spans="1:5" ht="51.75" outlineLevel="1" thickBot="1" x14ac:dyDescent="0.25">
      <c r="A45" s="38">
        <v>21</v>
      </c>
      <c r="B45" s="33" t="s">
        <v>76</v>
      </c>
      <c r="C45" s="80"/>
      <c r="D45" s="56" t="str">
        <f>IF(E45="F",IF(C45="","",LOOKUP(C45,Instructions!$B$26:$B$34,Instructions!$E$26:$E$34)),IF(C45="","",LOOKUP(C45,Instructions!$B$12:$B$20,Instructions!$E$12:$E$20)))</f>
        <v/>
      </c>
      <c r="E45" s="52" t="s">
        <v>673</v>
      </c>
    </row>
    <row r="46" spans="1:5" ht="26.25" outlineLevel="1" thickBot="1" x14ac:dyDescent="0.25">
      <c r="A46" s="38">
        <v>22</v>
      </c>
      <c r="B46" s="33" t="s">
        <v>77</v>
      </c>
      <c r="C46" s="80"/>
      <c r="D46" s="56" t="str">
        <f>IF(E46="F",IF(C46="","",LOOKUP(C46,Instructions!$B$26:$B$34,Instructions!$E$26:$E$34)),IF(C46="","",LOOKUP(C46,Instructions!$B$12:$B$20,Instructions!$E$12:$E$20)))</f>
        <v/>
      </c>
      <c r="E46" s="52" t="s">
        <v>673</v>
      </c>
    </row>
    <row r="47" spans="1:5" ht="26.25" outlineLevel="1" thickBot="1" x14ac:dyDescent="0.25">
      <c r="A47" s="38">
        <v>23</v>
      </c>
      <c r="B47" s="33" t="s">
        <v>78</v>
      </c>
      <c r="C47" s="80"/>
      <c r="D47" s="56" t="str">
        <f>IF(E47="F",IF(C47="","",LOOKUP(C47,Instructions!$B$26:$B$34,Instructions!$E$26:$E$34)),IF(C47="","",LOOKUP(C47,Instructions!$B$12:$B$20,Instructions!$E$12:$E$20)))</f>
        <v/>
      </c>
      <c r="E47" s="52" t="s">
        <v>673</v>
      </c>
    </row>
    <row r="48" spans="1:5" ht="26.25" outlineLevel="1" thickBot="1" x14ac:dyDescent="0.25">
      <c r="A48" s="38">
        <v>24</v>
      </c>
      <c r="B48" s="33" t="s">
        <v>79</v>
      </c>
      <c r="C48" s="80"/>
      <c r="D48" s="56" t="str">
        <f>IF(E48="F",IF(C48="","",LOOKUP(C48,Instructions!$B$26:$B$34,Instructions!$E$26:$E$34)),IF(C48="","",LOOKUP(C48,Instructions!$B$12:$B$20,Instructions!$E$12:$E$20)))</f>
        <v/>
      </c>
      <c r="E48" s="52" t="s">
        <v>673</v>
      </c>
    </row>
    <row r="49" spans="1:5" ht="26.25" outlineLevel="1" thickBot="1" x14ac:dyDescent="0.25">
      <c r="A49" s="38">
        <v>25</v>
      </c>
      <c r="B49" s="33" t="s">
        <v>80</v>
      </c>
      <c r="C49" s="80"/>
      <c r="D49" s="56" t="str">
        <f>IF(E49="F",IF(C49="","",LOOKUP(C49,Instructions!$B$26:$B$34,Instructions!$E$26:$E$34)),IF(C49="","",LOOKUP(C49,Instructions!$B$12:$B$20,Instructions!$E$12:$E$20)))</f>
        <v/>
      </c>
      <c r="E49" s="52" t="s">
        <v>673</v>
      </c>
    </row>
    <row r="50" spans="1:5" ht="39" outlineLevel="1" thickBot="1" x14ac:dyDescent="0.25">
      <c r="A50" s="38">
        <v>26</v>
      </c>
      <c r="B50" s="33" t="s">
        <v>81</v>
      </c>
      <c r="C50" s="80"/>
      <c r="D50" s="56" t="str">
        <f>IF(E50="F",IF(C50="","",LOOKUP(C50,Instructions!$B$26:$B$34,Instructions!$E$26:$E$34)),IF(C50="","",LOOKUP(C50,Instructions!$B$12:$B$20,Instructions!$E$12:$E$20)))</f>
        <v/>
      </c>
      <c r="E50" s="52" t="s">
        <v>673</v>
      </c>
    </row>
    <row r="51" spans="1:5" ht="128.25" outlineLevel="1" thickBot="1" x14ac:dyDescent="0.25">
      <c r="A51" s="38">
        <v>27</v>
      </c>
      <c r="B51" s="50" t="s">
        <v>683</v>
      </c>
      <c r="C51" s="80"/>
      <c r="D51" s="56" t="str">
        <f>IF(E51="F",IF(C51="","",LOOKUP(C51,Instructions!$B$26:$B$34,Instructions!$E$26:$E$34)),IF(C51="","",LOOKUP(C51,Instructions!$B$12:$B$20,Instructions!$E$12:$E$20)))</f>
        <v/>
      </c>
      <c r="E51" s="52" t="s">
        <v>673</v>
      </c>
    </row>
    <row r="52" spans="1:5" ht="51.75" outlineLevel="1" thickBot="1" x14ac:dyDescent="0.25">
      <c r="A52" s="38">
        <v>28</v>
      </c>
      <c r="B52" s="50" t="s">
        <v>684</v>
      </c>
      <c r="C52" s="80"/>
      <c r="D52" s="56" t="str">
        <f>IF(E52="F",IF(C52="","",LOOKUP(C52,Instructions!$B$26:$B$34,Instructions!$E$26:$E$34)),IF(C52="","",LOOKUP(C52,Instructions!$B$12:$B$20,Instructions!$E$12:$E$20)))</f>
        <v/>
      </c>
      <c r="E52" s="52" t="s">
        <v>673</v>
      </c>
    </row>
    <row r="53" spans="1:5" ht="13.5" outlineLevel="1" thickBot="1" x14ac:dyDescent="0.25">
      <c r="A53" s="39">
        <v>28</v>
      </c>
      <c r="B53" s="33" t="s">
        <v>90</v>
      </c>
      <c r="C53" s="80"/>
      <c r="D53" s="56" t="str">
        <f>IF(E53="F",IF(C53="","",LOOKUP(C53,Instructions!$B$26:$B$34,Instructions!$E$26:$E$34)),IF(C53="","",LOOKUP(C53,Instructions!$B$12:$B$20,Instructions!$E$12:$E$20)))</f>
        <v/>
      </c>
      <c r="E53" s="52" t="s">
        <v>673</v>
      </c>
    </row>
    <row r="54" spans="1:5" ht="13.5" outlineLevel="1" thickBot="1" x14ac:dyDescent="0.25">
      <c r="A54" s="39">
        <v>28</v>
      </c>
      <c r="B54" s="33" t="s">
        <v>91</v>
      </c>
      <c r="C54" s="80"/>
      <c r="D54" s="56" t="str">
        <f>IF(E54="F",IF(C54="","",LOOKUP(C54,Instructions!$B$26:$B$34,Instructions!$E$26:$E$34)),IF(C54="","",LOOKUP(C54,Instructions!$B$12:$B$20,Instructions!$E$12:$E$20)))</f>
        <v/>
      </c>
      <c r="E54" s="52" t="s">
        <v>673</v>
      </c>
    </row>
    <row r="55" spans="1:5" ht="166.5" outlineLevel="1" thickBot="1" x14ac:dyDescent="0.25">
      <c r="A55" s="39">
        <v>29</v>
      </c>
      <c r="B55" s="50" t="s">
        <v>685</v>
      </c>
      <c r="C55" s="80"/>
      <c r="D55" s="56" t="str">
        <f>IF(E55="F",IF(C55="","",LOOKUP(C55,Instructions!$B$26:$B$34,Instructions!$E$26:$E$34)),IF(C55="","",LOOKUP(C55,Instructions!$B$12:$B$20,Instructions!$E$12:$E$20)))</f>
        <v/>
      </c>
      <c r="E55" s="52" t="s">
        <v>673</v>
      </c>
    </row>
    <row r="56" spans="1:5" ht="153.75" outlineLevel="1" thickBot="1" x14ac:dyDescent="0.25">
      <c r="A56" s="39">
        <v>30</v>
      </c>
      <c r="B56" s="50" t="s">
        <v>686</v>
      </c>
      <c r="C56" s="80"/>
      <c r="D56" s="56" t="str">
        <f>IF(E56="F",IF(C56="","",LOOKUP(C56,Instructions!$B$26:$B$34,Instructions!$E$26:$E$34)),IF(C56="","",LOOKUP(C56,Instructions!$B$12:$B$20,Instructions!$E$12:$E$20)))</f>
        <v/>
      </c>
      <c r="E56" s="52" t="s">
        <v>673</v>
      </c>
    </row>
    <row r="57" spans="1:5" ht="153.75" outlineLevel="1" thickBot="1" x14ac:dyDescent="0.25">
      <c r="A57" s="39">
        <v>31</v>
      </c>
      <c r="B57" s="50" t="s">
        <v>687</v>
      </c>
      <c r="C57" s="80"/>
      <c r="D57" s="56" t="str">
        <f>IF(E57="F",IF(C57="","",LOOKUP(C57,Instructions!$B$26:$B$34,Instructions!$E$26:$E$34)),IF(C57="","",LOOKUP(C57,Instructions!$B$12:$B$20,Instructions!$E$12:$E$20)))</f>
        <v/>
      </c>
      <c r="E57" s="52" t="s">
        <v>673</v>
      </c>
    </row>
    <row r="58" spans="1:5" ht="90" outlineLevel="1" thickBot="1" x14ac:dyDescent="0.25">
      <c r="A58" s="39">
        <v>32</v>
      </c>
      <c r="B58" s="50" t="s">
        <v>688</v>
      </c>
      <c r="C58" s="80"/>
      <c r="D58" s="56" t="str">
        <f>IF(E58="F",IF(C58="","",LOOKUP(C58,Instructions!$B$26:$B$34,Instructions!$E$26:$E$34)),IF(C58="","",LOOKUP(C58,Instructions!$B$12:$B$20,Instructions!$E$12:$E$20)))</f>
        <v/>
      </c>
      <c r="E58" s="52" t="s">
        <v>673</v>
      </c>
    </row>
    <row r="59" spans="1:5" ht="26.25" outlineLevel="1" thickBot="1" x14ac:dyDescent="0.25">
      <c r="A59" s="39">
        <v>33</v>
      </c>
      <c r="B59" s="33" t="s">
        <v>82</v>
      </c>
      <c r="C59" s="80"/>
      <c r="D59" s="56" t="str">
        <f>IF(E59="F",IF(C59="","",LOOKUP(C59,Instructions!$B$26:$B$34,Instructions!$E$26:$E$34)),IF(C59="","",LOOKUP(C59,Instructions!$B$12:$B$20,Instructions!$E$12:$E$20)))</f>
        <v/>
      </c>
      <c r="E59" s="52" t="s">
        <v>673</v>
      </c>
    </row>
    <row r="60" spans="1:5" ht="39" outlineLevel="1" thickBot="1" x14ac:dyDescent="0.25">
      <c r="A60" s="39">
        <v>34</v>
      </c>
      <c r="B60" s="33" t="s">
        <v>83</v>
      </c>
      <c r="C60" s="80"/>
      <c r="D60" s="56" t="str">
        <f>IF(E60="F",IF(C60="","",LOOKUP(C60,Instructions!$B$26:$B$34,Instructions!$E$26:$E$34)),IF(C60="","",LOOKUP(C60,Instructions!$B$12:$B$20,Instructions!$E$12:$E$20)))</f>
        <v/>
      </c>
      <c r="E60" s="52" t="s">
        <v>673</v>
      </c>
    </row>
    <row r="61" spans="1:5" ht="39" outlineLevel="1" thickBot="1" x14ac:dyDescent="0.25">
      <c r="A61" s="39">
        <v>35</v>
      </c>
      <c r="B61" s="33" t="s">
        <v>84</v>
      </c>
      <c r="C61" s="80"/>
      <c r="D61" s="56" t="str">
        <f>IF(E61="F",IF(C61="","",LOOKUP(C61,Instructions!$B$26:$B$34,Instructions!$E$26:$E$34)),IF(C61="","",LOOKUP(C61,Instructions!$B$12:$B$20,Instructions!$E$12:$E$20)))</f>
        <v/>
      </c>
      <c r="E61" s="52" t="s">
        <v>673</v>
      </c>
    </row>
    <row r="62" spans="1:5" ht="39" outlineLevel="1" thickBot="1" x14ac:dyDescent="0.25">
      <c r="A62" s="39">
        <v>36</v>
      </c>
      <c r="B62" s="33" t="s">
        <v>85</v>
      </c>
      <c r="C62" s="80"/>
      <c r="D62" s="56" t="str">
        <f>IF(E62="F",IF(C62="","",LOOKUP(C62,Instructions!$B$26:$B$34,Instructions!$E$26:$E$34)),IF(C62="","",LOOKUP(C62,Instructions!$B$12:$B$20,Instructions!$E$12:$E$20)))</f>
        <v/>
      </c>
      <c r="E62" s="52" t="s">
        <v>673</v>
      </c>
    </row>
    <row r="63" spans="1:5" ht="26.25" outlineLevel="1" thickBot="1" x14ac:dyDescent="0.25">
      <c r="A63" s="39">
        <v>37</v>
      </c>
      <c r="B63" s="33" t="s">
        <v>86</v>
      </c>
      <c r="C63" s="80"/>
      <c r="D63" s="56" t="str">
        <f>IF(E63="F",IF(C63="","",LOOKUP(C63,Instructions!$B$26:$B$34,Instructions!$E$26:$E$34)),IF(C63="","",LOOKUP(C63,Instructions!$B$12:$B$20,Instructions!$E$12:$E$20)))</f>
        <v/>
      </c>
      <c r="E63" s="52" t="s">
        <v>673</v>
      </c>
    </row>
    <row r="64" spans="1:5" ht="13.5" outlineLevel="1" thickBot="1" x14ac:dyDescent="0.25">
      <c r="A64" s="39">
        <v>38</v>
      </c>
      <c r="B64" s="33" t="s">
        <v>87</v>
      </c>
      <c r="C64" s="80"/>
      <c r="D64" s="56" t="str">
        <f>IF(E64="F",IF(C64="","",LOOKUP(C64,Instructions!$B$26:$B$34,Instructions!$E$26:$E$34)),IF(C64="","",LOOKUP(C64,Instructions!$B$12:$B$20,Instructions!$E$12:$E$20)))</f>
        <v/>
      </c>
      <c r="E64" s="52" t="s">
        <v>673</v>
      </c>
    </row>
    <row r="65" spans="1:5" ht="26.25" outlineLevel="1" thickBot="1" x14ac:dyDescent="0.25">
      <c r="A65" s="39">
        <v>39</v>
      </c>
      <c r="B65" s="33" t="s">
        <v>88</v>
      </c>
      <c r="C65" s="80"/>
      <c r="D65" s="56" t="str">
        <f>IF(E65="F",IF(C65="","",LOOKUP(C65,Instructions!$B$26:$B$34,Instructions!$E$26:$E$34)),IF(C65="","",LOOKUP(C65,Instructions!$B$12:$B$20,Instructions!$E$12:$E$20)))</f>
        <v/>
      </c>
      <c r="E65" s="52" t="s">
        <v>673</v>
      </c>
    </row>
    <row r="66" spans="1:5" ht="26.25" outlineLevel="1" thickBot="1" x14ac:dyDescent="0.25">
      <c r="A66" s="39">
        <v>40</v>
      </c>
      <c r="B66" s="33" t="s">
        <v>89</v>
      </c>
      <c r="C66" s="80"/>
      <c r="D66" s="56" t="str">
        <f>IF(E66="F",IF(C66="","",LOOKUP(C66,Instructions!$B$26:$B$34,Instructions!$E$26:$E$34)),IF(C66="","",LOOKUP(C66,Instructions!$B$12:$B$20,Instructions!$E$12:$E$20)))</f>
        <v/>
      </c>
      <c r="E66" s="52" t="s">
        <v>673</v>
      </c>
    </row>
    <row r="67" spans="1:5" ht="26.25" outlineLevel="1" thickBot="1" x14ac:dyDescent="0.25">
      <c r="A67" s="39">
        <v>41</v>
      </c>
      <c r="B67" s="33" t="s">
        <v>92</v>
      </c>
      <c r="C67" s="80"/>
      <c r="D67" s="56" t="str">
        <f>IF(E67="F",IF(C67="","",LOOKUP(C67,Instructions!$B$26:$B$34,Instructions!$E$26:$E$34)),IF(C67="","",LOOKUP(C67,Instructions!$B$12:$B$20,Instructions!$E$12:$E$20)))</f>
        <v/>
      </c>
      <c r="E67" s="52" t="s">
        <v>673</v>
      </c>
    </row>
    <row r="68" spans="1:5" ht="26.25" outlineLevel="1" thickBot="1" x14ac:dyDescent="0.25">
      <c r="A68" s="39">
        <v>42</v>
      </c>
      <c r="B68" s="33" t="s">
        <v>93</v>
      </c>
      <c r="C68" s="80"/>
      <c r="D68" s="56" t="str">
        <f>IF(E68="F",IF(C68="","",LOOKUP(C68,Instructions!$B$26:$B$34,Instructions!$E$26:$E$34)),IF(C68="","",LOOKUP(C68,Instructions!$B$12:$B$20,Instructions!$E$12:$E$20)))</f>
        <v/>
      </c>
      <c r="E68" s="52" t="s">
        <v>673</v>
      </c>
    </row>
    <row r="69" spans="1:5" ht="26.25" outlineLevel="1" thickBot="1" x14ac:dyDescent="0.25">
      <c r="A69" s="39">
        <v>43</v>
      </c>
      <c r="B69" s="33" t="s">
        <v>94</v>
      </c>
      <c r="C69" s="80"/>
      <c r="D69" s="56" t="str">
        <f>IF(E69="F",IF(C69="","",LOOKUP(C69,Instructions!$B$26:$B$34,Instructions!$E$26:$E$34)),IF(C69="","",LOOKUP(C69,Instructions!$B$12:$B$20,Instructions!$E$12:$E$20)))</f>
        <v/>
      </c>
      <c r="E69" s="52" t="s">
        <v>673</v>
      </c>
    </row>
    <row r="70" spans="1:5" ht="26.25" outlineLevel="1" thickBot="1" x14ac:dyDescent="0.25">
      <c r="A70" s="39">
        <v>44</v>
      </c>
      <c r="B70" s="33" t="s">
        <v>95</v>
      </c>
      <c r="C70" s="80"/>
      <c r="D70" s="56" t="str">
        <f>IF(E70="F",IF(C70="","",LOOKUP(C70,Instructions!$B$26:$B$34,Instructions!$E$26:$E$34)),IF(C70="","",LOOKUP(C70,Instructions!$B$12:$B$20,Instructions!$E$12:$E$20)))</f>
        <v/>
      </c>
      <c r="E70" s="52" t="s">
        <v>673</v>
      </c>
    </row>
    <row r="71" spans="1:5" ht="26.25" outlineLevel="1" thickBot="1" x14ac:dyDescent="0.25">
      <c r="A71" s="39">
        <v>45</v>
      </c>
      <c r="B71" s="33" t="s">
        <v>96</v>
      </c>
      <c r="C71" s="80"/>
      <c r="D71" s="56" t="str">
        <f>IF(E71="F",IF(C71="","",LOOKUP(C71,Instructions!$B$26:$B$34,Instructions!$E$26:$E$34)),IF(C71="","",LOOKUP(C71,Instructions!$B$12:$B$20,Instructions!$E$12:$E$20)))</f>
        <v/>
      </c>
      <c r="E71" s="52" t="s">
        <v>673</v>
      </c>
    </row>
    <row r="72" spans="1:5" ht="39" outlineLevel="1" thickBot="1" x14ac:dyDescent="0.25">
      <c r="A72" s="39">
        <v>46</v>
      </c>
      <c r="B72" s="50" t="s">
        <v>689</v>
      </c>
      <c r="C72" s="80"/>
      <c r="D72" s="56" t="str">
        <f>IF(E72="F",IF(C72="","",LOOKUP(C72,Instructions!$B$26:$B$34,Instructions!$E$26:$E$34)),IF(C72="","",LOOKUP(C72,Instructions!$B$12:$B$20,Instructions!$E$12:$E$20)))</f>
        <v/>
      </c>
      <c r="E72" s="52" t="s">
        <v>673</v>
      </c>
    </row>
    <row r="73" spans="1:5" ht="13.5" outlineLevel="1" thickBot="1" x14ac:dyDescent="0.25">
      <c r="A73" s="39">
        <v>46</v>
      </c>
      <c r="B73" s="50" t="s">
        <v>1169</v>
      </c>
      <c r="C73" s="80"/>
      <c r="D73" s="56" t="str">
        <f>IF(E73="F",IF(C73="","",LOOKUP(C73,Instructions!$B$26:$B$34,Instructions!$E$26:$E$34)),IF(C73="","",LOOKUP(C73,Instructions!$B$12:$B$20,Instructions!$E$12:$E$20)))</f>
        <v/>
      </c>
      <c r="E73" s="52" t="s">
        <v>673</v>
      </c>
    </row>
    <row r="74" spans="1:5" ht="39" outlineLevel="1" thickBot="1" x14ac:dyDescent="0.25">
      <c r="A74" s="39">
        <v>46</v>
      </c>
      <c r="B74" s="50" t="s">
        <v>1170</v>
      </c>
      <c r="C74" s="80"/>
      <c r="D74" s="56" t="str">
        <f>IF(E74="F",IF(C74="","",LOOKUP(C74,Instructions!$B$26:$B$34,Instructions!$E$26:$E$34)),IF(C74="","",LOOKUP(C74,Instructions!$B$12:$B$20,Instructions!$E$12:$E$20)))</f>
        <v/>
      </c>
      <c r="E74" s="52" t="s">
        <v>673</v>
      </c>
    </row>
    <row r="75" spans="1:5" ht="51.75" outlineLevel="1" thickBot="1" x14ac:dyDescent="0.25">
      <c r="A75" s="39">
        <v>47</v>
      </c>
      <c r="B75" s="50" t="s">
        <v>97</v>
      </c>
      <c r="C75" s="80"/>
      <c r="D75" s="56" t="str">
        <f>IF(E75="F",IF(C75="","",LOOKUP(C75,Instructions!$B$26:$B$34,Instructions!$E$26:$E$34)),IF(C75="","",LOOKUP(C75,Instructions!$B$12:$B$20,Instructions!$E$12:$E$20)))</f>
        <v/>
      </c>
      <c r="E75" s="52" t="s">
        <v>673</v>
      </c>
    </row>
    <row r="76" spans="1:5" ht="13.5" thickBot="1" x14ac:dyDescent="0.25">
      <c r="B76" s="12"/>
      <c r="C76" s="20">
        <f>COUNTA(C22:C75)</f>
        <v>0</v>
      </c>
    </row>
    <row r="77" spans="1:5" s="9" customFormat="1" ht="13.5" thickBot="1" x14ac:dyDescent="0.25">
      <c r="A77" s="40">
        <f>COUNT(A22:A75)</f>
        <v>54</v>
      </c>
      <c r="B77" s="3" t="s">
        <v>3</v>
      </c>
      <c r="C77" s="5"/>
      <c r="D77" s="6"/>
      <c r="E77" s="72"/>
    </row>
    <row r="78" spans="1:5" x14ac:dyDescent="0.2">
      <c r="B78" s="1"/>
    </row>
    <row r="80" spans="1:5" ht="13.5" thickBot="1" x14ac:dyDescent="0.25">
      <c r="C80" s="76"/>
    </row>
    <row r="81" spans="1:5" ht="13.5" thickBot="1" x14ac:dyDescent="0.25">
      <c r="B81" s="26" t="s">
        <v>16</v>
      </c>
      <c r="C81" s="68" t="str">
        <f>C$2</f>
        <v>Offeror A</v>
      </c>
    </row>
    <row r="82" spans="1:5" ht="16.5" thickBot="1" x14ac:dyDescent="0.3">
      <c r="B82" s="23" t="s">
        <v>28</v>
      </c>
      <c r="C82" s="79"/>
    </row>
    <row r="83" spans="1:5" ht="52.5" thickBot="1" x14ac:dyDescent="0.3">
      <c r="A83" s="37">
        <v>3.2</v>
      </c>
      <c r="B83" s="24"/>
      <c r="C83" s="28" t="s">
        <v>1166</v>
      </c>
      <c r="D83" s="28" t="s">
        <v>1635</v>
      </c>
      <c r="E83" s="28" t="s">
        <v>1636</v>
      </c>
    </row>
    <row r="84" spans="1:5" ht="39" outlineLevel="1" thickBot="1" x14ac:dyDescent="0.25">
      <c r="A84" s="38">
        <v>1</v>
      </c>
      <c r="B84" s="62" t="s">
        <v>1171</v>
      </c>
      <c r="C84" s="80"/>
      <c r="D84" s="56" t="str">
        <f>IF(E84="F",IF(C84="","",LOOKUP(C84,Instructions!$B$26:$B$34,Instructions!$E$26:$E$34)),IF(C84="","",LOOKUP(C84,Instructions!$B$12:$B$20,Instructions!$E$12:$E$20)))</f>
        <v/>
      </c>
      <c r="E84" s="52" t="s">
        <v>673</v>
      </c>
    </row>
    <row r="85" spans="1:5" ht="64.5" outlineLevel="1" thickBot="1" x14ac:dyDescent="0.25">
      <c r="A85" s="38">
        <v>2</v>
      </c>
      <c r="B85" s="62" t="s">
        <v>1172</v>
      </c>
      <c r="C85" s="80"/>
      <c r="D85" s="56" t="str">
        <f>IF(E85="F",IF(C85="","",LOOKUP(C85,Instructions!$B$26:$B$34,Instructions!$E$26:$E$34)),IF(C85="","",LOOKUP(C85,Instructions!$B$12:$B$20,Instructions!$E$12:$E$20)))</f>
        <v/>
      </c>
      <c r="E85" s="52" t="s">
        <v>673</v>
      </c>
    </row>
    <row r="86" spans="1:5" ht="51.75" outlineLevel="1" thickBot="1" x14ac:dyDescent="0.25">
      <c r="A86" s="38">
        <v>3</v>
      </c>
      <c r="B86" s="62" t="s">
        <v>215</v>
      </c>
      <c r="C86" s="80"/>
      <c r="D86" s="56" t="str">
        <f>IF(E86="F",IF(C86="","",LOOKUP(C86,Instructions!$B$26:$B$34,Instructions!$E$26:$E$34)),IF(C86="","",LOOKUP(C86,Instructions!$B$12:$B$20,Instructions!$E$12:$E$20)))</f>
        <v/>
      </c>
      <c r="E86" s="52" t="s">
        <v>673</v>
      </c>
    </row>
    <row r="87" spans="1:5" ht="39" outlineLevel="1" thickBot="1" x14ac:dyDescent="0.25">
      <c r="A87" s="38">
        <v>4</v>
      </c>
      <c r="B87" s="62" t="s">
        <v>107</v>
      </c>
      <c r="C87" s="80"/>
      <c r="D87" s="56" t="str">
        <f>IF(E87="F",IF(C87="","",LOOKUP(C87,Instructions!$B$26:$B$34,Instructions!$E$26:$E$34)),IF(C87="","",LOOKUP(C87,Instructions!$B$12:$B$20,Instructions!$E$12:$E$20)))</f>
        <v/>
      </c>
      <c r="E87" s="52" t="s">
        <v>673</v>
      </c>
    </row>
    <row r="88" spans="1:5" ht="51.75" outlineLevel="1" thickBot="1" x14ac:dyDescent="0.25">
      <c r="A88" s="38">
        <v>5</v>
      </c>
      <c r="B88" s="62" t="s">
        <v>108</v>
      </c>
      <c r="C88" s="80"/>
      <c r="D88" s="56" t="str">
        <f>IF(E88="F",IF(C88="","",LOOKUP(C88,Instructions!$B$26:$B$34,Instructions!$E$26:$E$34)),IF(C88="","",LOOKUP(C88,Instructions!$B$12:$B$20,Instructions!$E$12:$E$20)))</f>
        <v/>
      </c>
      <c r="E88" s="52" t="s">
        <v>673</v>
      </c>
    </row>
    <row r="89" spans="1:5" ht="51.75" outlineLevel="1" thickBot="1" x14ac:dyDescent="0.25">
      <c r="A89" s="38">
        <v>6</v>
      </c>
      <c r="B89" s="62" t="s">
        <v>690</v>
      </c>
      <c r="C89" s="80"/>
      <c r="D89" s="56" t="str">
        <f>IF(E89="F",IF(C89="","",LOOKUP(C89,Instructions!$B$26:$B$34,Instructions!$E$26:$E$34)),IF(C89="","",LOOKUP(C89,Instructions!$B$12:$B$20,Instructions!$E$12:$E$20)))</f>
        <v/>
      </c>
      <c r="E89" s="52" t="s">
        <v>673</v>
      </c>
    </row>
    <row r="90" spans="1:5" ht="39" outlineLevel="1" thickBot="1" x14ac:dyDescent="0.25">
      <c r="A90" s="38">
        <v>7</v>
      </c>
      <c r="B90" s="62" t="s">
        <v>106</v>
      </c>
      <c r="C90" s="80"/>
      <c r="D90" s="56" t="str">
        <f>IF(E90="F",IF(C90="","",LOOKUP(C90,Instructions!$B$26:$B$34,Instructions!$E$26:$E$34)),IF(C90="","",LOOKUP(C90,Instructions!$B$12:$B$20,Instructions!$E$12:$E$20)))</f>
        <v/>
      </c>
      <c r="E90" s="52" t="s">
        <v>673</v>
      </c>
    </row>
    <row r="91" spans="1:5" ht="64.5" outlineLevel="1" thickBot="1" x14ac:dyDescent="0.25">
      <c r="A91" s="38">
        <v>8</v>
      </c>
      <c r="B91" s="62" t="s">
        <v>109</v>
      </c>
      <c r="C91" s="80"/>
      <c r="D91" s="56" t="str">
        <f>IF(E91="F",IF(C91="","",LOOKUP(C91,Instructions!$B$26:$B$34,Instructions!$E$26:$E$34)),IF(C91="","",LOOKUP(C91,Instructions!$B$12:$B$20,Instructions!$E$12:$E$20)))</f>
        <v/>
      </c>
      <c r="E91" s="52" t="s">
        <v>673</v>
      </c>
    </row>
    <row r="92" spans="1:5" ht="192" outlineLevel="1" thickBot="1" x14ac:dyDescent="0.25">
      <c r="A92" s="38">
        <v>9</v>
      </c>
      <c r="B92" s="62" t="s">
        <v>691</v>
      </c>
      <c r="C92" s="80"/>
      <c r="D92" s="56" t="str">
        <f>IF(E92="F",IF(C92="","",LOOKUP(C92,Instructions!$B$26:$B$34,Instructions!$E$26:$E$34)),IF(C92="","",LOOKUP(C92,Instructions!$B$12:$B$20,Instructions!$E$12:$E$20)))</f>
        <v/>
      </c>
      <c r="E92" s="52" t="s">
        <v>673</v>
      </c>
    </row>
    <row r="93" spans="1:5" ht="128.25" outlineLevel="1" thickBot="1" x14ac:dyDescent="0.25">
      <c r="A93" s="38">
        <v>10</v>
      </c>
      <c r="B93" s="62" t="s">
        <v>110</v>
      </c>
      <c r="C93" s="80"/>
      <c r="D93" s="56" t="str">
        <f>IF(E93="F",IF(C93="","",LOOKUP(C93,Instructions!$B$26:$B$34,Instructions!$E$26:$E$34)),IF(C93="","",LOOKUP(C93,Instructions!$B$12:$B$20,Instructions!$E$12:$E$20)))</f>
        <v/>
      </c>
      <c r="E93" s="52" t="s">
        <v>673</v>
      </c>
    </row>
    <row r="94" spans="1:5" ht="90" outlineLevel="1" thickBot="1" x14ac:dyDescent="0.25">
      <c r="A94" s="38">
        <v>11</v>
      </c>
      <c r="B94" s="62" t="s">
        <v>1173</v>
      </c>
      <c r="C94" s="80"/>
      <c r="D94" s="56" t="str">
        <f>IF(E94="F",IF(C94="","",LOOKUP(C94,Instructions!$B$26:$B$34,Instructions!$E$26:$E$34)),IF(C94="","",LOOKUP(C94,Instructions!$B$12:$B$20,Instructions!$E$12:$E$20)))</f>
        <v/>
      </c>
      <c r="E94" s="52" t="s">
        <v>673</v>
      </c>
    </row>
    <row r="95" spans="1:5" ht="39" outlineLevel="1" thickBot="1" x14ac:dyDescent="0.25">
      <c r="A95" s="38">
        <v>12</v>
      </c>
      <c r="B95" s="62" t="s">
        <v>1174</v>
      </c>
      <c r="C95" s="80"/>
      <c r="D95" s="56" t="str">
        <f>IF(E95="F",IF(C95="","",LOOKUP(C95,Instructions!$B$26:$B$34,Instructions!$E$26:$E$34)),IF(C95="","",LOOKUP(C95,Instructions!$B$12:$B$20,Instructions!$E$12:$E$20)))</f>
        <v/>
      </c>
      <c r="E95" s="52" t="s">
        <v>673</v>
      </c>
    </row>
    <row r="96" spans="1:5" ht="153.75" outlineLevel="1" thickBot="1" x14ac:dyDescent="0.25">
      <c r="A96" s="38">
        <v>13</v>
      </c>
      <c r="B96" s="62" t="s">
        <v>111</v>
      </c>
      <c r="C96" s="80"/>
      <c r="D96" s="56" t="str">
        <f>IF(E96="F",IF(C96="","",LOOKUP(C96,Instructions!$B$26:$B$34,Instructions!$E$26:$E$34)),IF(C96="","",LOOKUP(C96,Instructions!$B$12:$B$20,Instructions!$E$12:$E$20)))</f>
        <v/>
      </c>
      <c r="E96" s="52" t="s">
        <v>673</v>
      </c>
    </row>
    <row r="97" spans="1:5" ht="26.25" outlineLevel="1" thickBot="1" x14ac:dyDescent="0.25">
      <c r="A97" s="38">
        <v>14</v>
      </c>
      <c r="B97" s="62" t="s">
        <v>112</v>
      </c>
      <c r="C97" s="80"/>
      <c r="D97" s="56" t="str">
        <f>IF(E97="F",IF(C97="","",LOOKUP(C97,Instructions!$B$26:$B$34,Instructions!$E$26:$E$34)),IF(C97="","",LOOKUP(C97,Instructions!$B$12:$B$20,Instructions!$E$12:$E$20)))</f>
        <v/>
      </c>
      <c r="E97" s="52" t="s">
        <v>673</v>
      </c>
    </row>
    <row r="98" spans="1:5" ht="102.75" outlineLevel="1" thickBot="1" x14ac:dyDescent="0.25">
      <c r="A98" s="38">
        <v>15</v>
      </c>
      <c r="B98" s="62" t="s">
        <v>1175</v>
      </c>
      <c r="C98" s="80"/>
      <c r="D98" s="56" t="str">
        <f>IF(E98="F",IF(C98="","",LOOKUP(C98,Instructions!$B$26:$B$34,Instructions!$E$26:$E$34)),IF(C98="","",LOOKUP(C98,Instructions!$B$12:$B$20,Instructions!$E$12:$E$20)))</f>
        <v/>
      </c>
      <c r="E98" s="52" t="s">
        <v>673</v>
      </c>
    </row>
    <row r="99" spans="1:5" ht="13.5" outlineLevel="1" thickBot="1" x14ac:dyDescent="0.25">
      <c r="A99" s="38">
        <v>16</v>
      </c>
      <c r="B99" s="35" t="s">
        <v>113</v>
      </c>
      <c r="C99" s="80"/>
      <c r="D99" s="56" t="str">
        <f>IF(E99="F",IF(C99="","",LOOKUP(C99,Instructions!$B$26:$B$34,Instructions!$E$26:$E$34)),IF(C99="","",LOOKUP(C99,Instructions!$B$12:$B$20,Instructions!$E$12:$E$20)))</f>
        <v/>
      </c>
      <c r="E99" s="52" t="s">
        <v>673</v>
      </c>
    </row>
    <row r="100" spans="1:5" ht="39" outlineLevel="1" thickBot="1" x14ac:dyDescent="0.25">
      <c r="A100" s="38">
        <v>17</v>
      </c>
      <c r="B100" s="35" t="s">
        <v>114</v>
      </c>
      <c r="C100" s="80"/>
      <c r="D100" s="56" t="str">
        <f>IF(E100="F",IF(C100="","",LOOKUP(C100,Instructions!$B$26:$B$34,Instructions!$E$26:$E$34)),IF(C100="","",LOOKUP(C100,Instructions!$B$12:$B$20,Instructions!$E$12:$E$20)))</f>
        <v/>
      </c>
      <c r="E100" s="52" t="s">
        <v>673</v>
      </c>
    </row>
    <row r="101" spans="1:5" ht="90" outlineLevel="1" thickBot="1" x14ac:dyDescent="0.25">
      <c r="A101" s="38">
        <v>18</v>
      </c>
      <c r="B101" s="62" t="s">
        <v>1176</v>
      </c>
      <c r="C101" s="80"/>
      <c r="D101" s="56" t="str">
        <f>IF(E101="F",IF(C101="","",LOOKUP(C101,Instructions!$B$26:$B$34,Instructions!$E$26:$E$34)),IF(C101="","",LOOKUP(C101,Instructions!$B$12:$B$20,Instructions!$E$12:$E$20)))</f>
        <v/>
      </c>
      <c r="E101" s="52" t="s">
        <v>673</v>
      </c>
    </row>
    <row r="102" spans="1:5" ht="153.75" outlineLevel="1" thickBot="1" x14ac:dyDescent="0.25">
      <c r="A102" s="38">
        <v>19</v>
      </c>
      <c r="B102" s="62" t="s">
        <v>1177</v>
      </c>
      <c r="C102" s="80"/>
      <c r="D102" s="56" t="str">
        <f>IF(E102="F",IF(C102="","",LOOKUP(C102,Instructions!$B$26:$B$34,Instructions!$E$26:$E$34)),IF(C102="","",LOOKUP(C102,Instructions!$B$12:$B$20,Instructions!$E$12:$E$20)))</f>
        <v/>
      </c>
      <c r="E102" s="52" t="s">
        <v>673</v>
      </c>
    </row>
    <row r="103" spans="1:5" ht="26.25" outlineLevel="1" thickBot="1" x14ac:dyDescent="0.25">
      <c r="A103" s="38">
        <v>20</v>
      </c>
      <c r="B103" s="35" t="s">
        <v>115</v>
      </c>
      <c r="C103" s="80"/>
      <c r="D103" s="56" t="str">
        <f>IF(E103="F",IF(C103="","",LOOKUP(C103,Instructions!$B$26:$B$34,Instructions!$E$26:$E$34)),IF(C103="","",LOOKUP(C103,Instructions!$B$12:$B$20,Instructions!$E$12:$E$20)))</f>
        <v/>
      </c>
      <c r="E103" s="52" t="s">
        <v>673</v>
      </c>
    </row>
    <row r="104" spans="1:5" ht="13.5" outlineLevel="1" thickBot="1" x14ac:dyDescent="0.25">
      <c r="A104" s="38">
        <v>20</v>
      </c>
      <c r="B104" s="35" t="s">
        <v>116</v>
      </c>
      <c r="C104" s="80"/>
      <c r="D104" s="56" t="str">
        <f>IF(E104="F",IF(C104="","",LOOKUP(C104,Instructions!$B$26:$B$34,Instructions!$E$26:$E$34)),IF(C104="","",LOOKUP(C104,Instructions!$B$12:$B$20,Instructions!$E$12:$E$20)))</f>
        <v/>
      </c>
      <c r="E104" s="52" t="s">
        <v>673</v>
      </c>
    </row>
    <row r="105" spans="1:5" ht="13.5" outlineLevel="1" thickBot="1" x14ac:dyDescent="0.25">
      <c r="A105" s="38">
        <v>20</v>
      </c>
      <c r="B105" s="35" t="s">
        <v>117</v>
      </c>
      <c r="C105" s="80"/>
      <c r="D105" s="56" t="str">
        <f>IF(E105="F",IF(C105="","",LOOKUP(C105,Instructions!$B$26:$B$34,Instructions!$E$26:$E$34)),IF(C105="","",LOOKUP(C105,Instructions!$B$12:$B$20,Instructions!$E$12:$E$20)))</f>
        <v/>
      </c>
      <c r="E105" s="52" t="s">
        <v>673</v>
      </c>
    </row>
    <row r="106" spans="1:5" ht="13.5" outlineLevel="1" thickBot="1" x14ac:dyDescent="0.25">
      <c r="A106" s="38">
        <v>20</v>
      </c>
      <c r="B106" s="35" t="s">
        <v>118</v>
      </c>
      <c r="C106" s="80"/>
      <c r="D106" s="56" t="str">
        <f>IF(E106="F",IF(C106="","",LOOKUP(C106,Instructions!$B$26:$B$34,Instructions!$E$26:$E$34)),IF(C106="","",LOOKUP(C106,Instructions!$B$12:$B$20,Instructions!$E$12:$E$20)))</f>
        <v/>
      </c>
      <c r="E106" s="52" t="s">
        <v>673</v>
      </c>
    </row>
    <row r="107" spans="1:5" ht="13.5" outlineLevel="1" thickBot="1" x14ac:dyDescent="0.25">
      <c r="A107" s="38">
        <v>20</v>
      </c>
      <c r="B107" s="35" t="s">
        <v>119</v>
      </c>
      <c r="C107" s="80"/>
      <c r="D107" s="56" t="str">
        <f>IF(E107="F",IF(C107="","",LOOKUP(C107,Instructions!$B$26:$B$34,Instructions!$E$26:$E$34)),IF(C107="","",LOOKUP(C107,Instructions!$B$12:$B$20,Instructions!$E$12:$E$20)))</f>
        <v/>
      </c>
      <c r="E107" s="52" t="s">
        <v>673</v>
      </c>
    </row>
    <row r="108" spans="1:5" ht="13.5" outlineLevel="1" thickBot="1" x14ac:dyDescent="0.25">
      <c r="A108" s="38">
        <v>20</v>
      </c>
      <c r="B108" s="35" t="s">
        <v>120</v>
      </c>
      <c r="C108" s="80"/>
      <c r="D108" s="56" t="str">
        <f>IF(E108="F",IF(C108="","",LOOKUP(C108,Instructions!$B$26:$B$34,Instructions!$E$26:$E$34)),IF(C108="","",LOOKUP(C108,Instructions!$B$12:$B$20,Instructions!$E$12:$E$20)))</f>
        <v/>
      </c>
      <c r="E108" s="52" t="s">
        <v>673</v>
      </c>
    </row>
    <row r="109" spans="1:5" ht="13.5" outlineLevel="1" thickBot="1" x14ac:dyDescent="0.25">
      <c r="A109" s="38">
        <v>20</v>
      </c>
      <c r="B109" s="35" t="s">
        <v>121</v>
      </c>
      <c r="C109" s="80"/>
      <c r="D109" s="56" t="str">
        <f>IF(E109="F",IF(C109="","",LOOKUP(C109,Instructions!$B$26:$B$34,Instructions!$E$26:$E$34)),IF(C109="","",LOOKUP(C109,Instructions!$B$12:$B$20,Instructions!$E$12:$E$20)))</f>
        <v/>
      </c>
      <c r="E109" s="52" t="s">
        <v>673</v>
      </c>
    </row>
    <row r="110" spans="1:5" ht="13.5" outlineLevel="1" thickBot="1" x14ac:dyDescent="0.25">
      <c r="A110" s="38">
        <v>20</v>
      </c>
      <c r="B110" s="35" t="s">
        <v>122</v>
      </c>
      <c r="C110" s="80"/>
      <c r="D110" s="56" t="str">
        <f>IF(E110="F",IF(C110="","",LOOKUP(C110,Instructions!$B$26:$B$34,Instructions!$E$26:$E$34)),IF(C110="","",LOOKUP(C110,Instructions!$B$12:$B$20,Instructions!$E$12:$E$20)))</f>
        <v/>
      </c>
      <c r="E110" s="52" t="s">
        <v>673</v>
      </c>
    </row>
    <row r="111" spans="1:5" ht="13.5" outlineLevel="1" thickBot="1" x14ac:dyDescent="0.25">
      <c r="A111" s="38">
        <v>20</v>
      </c>
      <c r="B111" s="35" t="s">
        <v>123</v>
      </c>
      <c r="C111" s="80"/>
      <c r="D111" s="56" t="str">
        <f>IF(E111="F",IF(C111="","",LOOKUP(C111,Instructions!$B$26:$B$34,Instructions!$E$26:$E$34)),IF(C111="","",LOOKUP(C111,Instructions!$B$12:$B$20,Instructions!$E$12:$E$20)))</f>
        <v/>
      </c>
      <c r="E111" s="52" t="s">
        <v>673</v>
      </c>
    </row>
    <row r="112" spans="1:5" ht="13.5" outlineLevel="1" thickBot="1" x14ac:dyDescent="0.25">
      <c r="A112" s="38">
        <v>20</v>
      </c>
      <c r="B112" s="35" t="s">
        <v>124</v>
      </c>
      <c r="C112" s="80"/>
      <c r="D112" s="56" t="str">
        <f>IF(E112="F",IF(C112="","",LOOKUP(C112,Instructions!$B$26:$B$34,Instructions!$E$26:$E$34)),IF(C112="","",LOOKUP(C112,Instructions!$B$12:$B$20,Instructions!$E$12:$E$20)))</f>
        <v/>
      </c>
      <c r="E112" s="52" t="s">
        <v>673</v>
      </c>
    </row>
    <row r="113" spans="1:5" ht="13.5" outlineLevel="1" thickBot="1" x14ac:dyDescent="0.25">
      <c r="A113" s="38">
        <v>20</v>
      </c>
      <c r="B113" s="62" t="s">
        <v>1178</v>
      </c>
      <c r="C113" s="80"/>
      <c r="D113" s="56" t="str">
        <f>IF(E113="F",IF(C113="","",LOOKUP(C113,Instructions!$B$26:$B$34,Instructions!$E$26:$E$34)),IF(C113="","",LOOKUP(C113,Instructions!$B$12:$B$20,Instructions!$E$12:$E$20)))</f>
        <v/>
      </c>
      <c r="E113" s="52" t="s">
        <v>673</v>
      </c>
    </row>
    <row r="114" spans="1:5" ht="13.5" outlineLevel="1" thickBot="1" x14ac:dyDescent="0.25">
      <c r="A114" s="38">
        <v>20</v>
      </c>
      <c r="B114" s="35" t="s">
        <v>125</v>
      </c>
      <c r="C114" s="80"/>
      <c r="D114" s="56" t="str">
        <f>IF(E114="F",IF(C114="","",LOOKUP(C114,Instructions!$B$26:$B$34,Instructions!$E$26:$E$34)),IF(C114="","",LOOKUP(C114,Instructions!$B$12:$B$20,Instructions!$E$12:$E$20)))</f>
        <v/>
      </c>
      <c r="E114" s="52" t="s">
        <v>673</v>
      </c>
    </row>
    <row r="115" spans="1:5" ht="13.5" outlineLevel="1" thickBot="1" x14ac:dyDescent="0.25">
      <c r="A115" s="38">
        <v>20</v>
      </c>
      <c r="B115" s="35" t="s">
        <v>126</v>
      </c>
      <c r="C115" s="80"/>
      <c r="D115" s="56" t="str">
        <f>IF(E115="F",IF(C115="","",LOOKUP(C115,Instructions!$B$26:$B$34,Instructions!$E$26:$E$34)),IF(C115="","",LOOKUP(C115,Instructions!$B$12:$B$20,Instructions!$E$12:$E$20)))</f>
        <v/>
      </c>
      <c r="E115" s="52" t="s">
        <v>673</v>
      </c>
    </row>
    <row r="116" spans="1:5" ht="13.5" outlineLevel="1" thickBot="1" x14ac:dyDescent="0.25">
      <c r="A116" s="38">
        <v>20</v>
      </c>
      <c r="B116" s="35" t="s">
        <v>127</v>
      </c>
      <c r="C116" s="80"/>
      <c r="D116" s="56" t="str">
        <f>IF(E116="F",IF(C116="","",LOOKUP(C116,Instructions!$B$26:$B$34,Instructions!$E$26:$E$34)),IF(C116="","",LOOKUP(C116,Instructions!$B$12:$B$20,Instructions!$E$12:$E$20)))</f>
        <v/>
      </c>
      <c r="E116" s="52" t="s">
        <v>673</v>
      </c>
    </row>
    <row r="117" spans="1:5" ht="26.25" outlineLevel="1" thickBot="1" x14ac:dyDescent="0.25">
      <c r="A117" s="38">
        <v>20</v>
      </c>
      <c r="B117" s="35" t="s">
        <v>128</v>
      </c>
      <c r="C117" s="80"/>
      <c r="D117" s="56" t="str">
        <f>IF(E117="F",IF(C117="","",LOOKUP(C117,Instructions!$B$26:$B$34,Instructions!$E$26:$E$34)),IF(C117="","",LOOKUP(C117,Instructions!$B$12:$B$20,Instructions!$E$12:$E$20)))</f>
        <v/>
      </c>
      <c r="E117" s="52" t="s">
        <v>673</v>
      </c>
    </row>
    <row r="118" spans="1:5" ht="39" outlineLevel="1" thickBot="1" x14ac:dyDescent="0.25">
      <c r="A118" s="38">
        <v>21</v>
      </c>
      <c r="B118" s="35" t="s">
        <v>129</v>
      </c>
      <c r="C118" s="80"/>
      <c r="D118" s="56" t="str">
        <f>IF(E118="F",IF(C118="","",LOOKUP(C118,Instructions!$B$26:$B$34,Instructions!$E$26:$E$34)),IF(C118="","",LOOKUP(C118,Instructions!$B$12:$B$20,Instructions!$E$12:$E$20)))</f>
        <v/>
      </c>
      <c r="E118" s="52" t="s">
        <v>673</v>
      </c>
    </row>
    <row r="119" spans="1:5" ht="13.5" outlineLevel="1" thickBot="1" x14ac:dyDescent="0.25">
      <c r="A119" s="38">
        <v>21</v>
      </c>
      <c r="B119" s="35" t="s">
        <v>130</v>
      </c>
      <c r="C119" s="80"/>
      <c r="D119" s="56" t="str">
        <f>IF(E119="F",IF(C119="","",LOOKUP(C119,Instructions!$B$26:$B$34,Instructions!$E$26:$E$34)),IF(C119="","",LOOKUP(C119,Instructions!$B$12:$B$20,Instructions!$E$12:$E$20)))</f>
        <v/>
      </c>
      <c r="E119" s="52" t="s">
        <v>673</v>
      </c>
    </row>
    <row r="120" spans="1:5" ht="13.5" outlineLevel="1" thickBot="1" x14ac:dyDescent="0.25">
      <c r="A120" s="38">
        <v>21</v>
      </c>
      <c r="B120" s="35" t="s">
        <v>131</v>
      </c>
      <c r="C120" s="80"/>
      <c r="D120" s="56" t="str">
        <f>IF(E120="F",IF(C120="","",LOOKUP(C120,Instructions!$B$26:$B$34,Instructions!$E$26:$E$34)),IF(C120="","",LOOKUP(C120,Instructions!$B$12:$B$20,Instructions!$E$12:$E$20)))</f>
        <v/>
      </c>
      <c r="E120" s="52" t="s">
        <v>673</v>
      </c>
    </row>
    <row r="121" spans="1:5" ht="13.5" outlineLevel="1" thickBot="1" x14ac:dyDescent="0.25">
      <c r="A121" s="38">
        <v>21</v>
      </c>
      <c r="B121" s="35" t="s">
        <v>132</v>
      </c>
      <c r="C121" s="80"/>
      <c r="D121" s="56" t="str">
        <f>IF(E121="F",IF(C121="","",LOOKUP(C121,Instructions!$B$26:$B$34,Instructions!$E$26:$E$34)),IF(C121="","",LOOKUP(C121,Instructions!$B$12:$B$20,Instructions!$E$12:$E$20)))</f>
        <v/>
      </c>
      <c r="E121" s="52" t="s">
        <v>673</v>
      </c>
    </row>
    <row r="122" spans="1:5" ht="13.5" outlineLevel="1" thickBot="1" x14ac:dyDescent="0.25">
      <c r="A122" s="38">
        <v>21</v>
      </c>
      <c r="B122" s="35" t="s">
        <v>133</v>
      </c>
      <c r="C122" s="80"/>
      <c r="D122" s="56" t="str">
        <f>IF(E122="F",IF(C122="","",LOOKUP(C122,Instructions!$B$26:$B$34,Instructions!$E$26:$E$34)),IF(C122="","",LOOKUP(C122,Instructions!$B$12:$B$20,Instructions!$E$12:$E$20)))</f>
        <v/>
      </c>
      <c r="E122" s="52" t="s">
        <v>673</v>
      </c>
    </row>
    <row r="123" spans="1:5" ht="13.5" outlineLevel="1" thickBot="1" x14ac:dyDescent="0.25">
      <c r="A123" s="38">
        <v>21</v>
      </c>
      <c r="B123" s="35" t="s">
        <v>134</v>
      </c>
      <c r="C123" s="80"/>
      <c r="D123" s="56" t="str">
        <f>IF(E123="F",IF(C123="","",LOOKUP(C123,Instructions!$B$26:$B$34,Instructions!$E$26:$E$34)),IF(C123="","",LOOKUP(C123,Instructions!$B$12:$B$20,Instructions!$E$12:$E$20)))</f>
        <v/>
      </c>
      <c r="E123" s="52" t="s">
        <v>673</v>
      </c>
    </row>
    <row r="124" spans="1:5" ht="39" outlineLevel="1" thickBot="1" x14ac:dyDescent="0.25">
      <c r="A124" s="38">
        <v>22</v>
      </c>
      <c r="B124" s="35" t="s">
        <v>135</v>
      </c>
      <c r="C124" s="80"/>
      <c r="D124" s="56" t="str">
        <f>IF(E124="F",IF(C124="","",LOOKUP(C124,Instructions!$B$26:$B$34,Instructions!$E$26:$E$34)),IF(C124="","",LOOKUP(C124,Instructions!$B$12:$B$20,Instructions!$E$12:$E$20)))</f>
        <v/>
      </c>
      <c r="E124" s="52" t="s">
        <v>673</v>
      </c>
    </row>
    <row r="125" spans="1:5" ht="26.25" outlineLevel="1" thickBot="1" x14ac:dyDescent="0.25">
      <c r="A125" s="38">
        <v>23</v>
      </c>
      <c r="B125" s="35" t="s">
        <v>136</v>
      </c>
      <c r="C125" s="80"/>
      <c r="D125" s="56" t="str">
        <f>IF(E125="F",IF(C125="","",LOOKUP(C125,Instructions!$B$26:$B$34,Instructions!$E$26:$E$34)),IF(C125="","",LOOKUP(C125,Instructions!$B$12:$B$20,Instructions!$E$12:$E$20)))</f>
        <v/>
      </c>
      <c r="E125" s="52" t="s">
        <v>673</v>
      </c>
    </row>
    <row r="126" spans="1:5" ht="90" outlineLevel="1" thickBot="1" x14ac:dyDescent="0.25">
      <c r="A126" s="39">
        <v>24</v>
      </c>
      <c r="B126" s="35" t="s">
        <v>143</v>
      </c>
      <c r="C126" s="80"/>
      <c r="D126" s="56" t="str">
        <f>IF(E126="F",IF(C126="","",LOOKUP(C126,Instructions!$B$26:$B$34,Instructions!$E$26:$E$34)),IF(C126="","",LOOKUP(C126,Instructions!$B$12:$B$20,Instructions!$E$12:$E$20)))</f>
        <v/>
      </c>
      <c r="E126" s="52" t="s">
        <v>673</v>
      </c>
    </row>
    <row r="127" spans="1:5" ht="13.5" outlineLevel="1" thickBot="1" x14ac:dyDescent="0.25">
      <c r="A127" s="39">
        <v>24</v>
      </c>
      <c r="B127" s="35" t="s">
        <v>137</v>
      </c>
      <c r="C127" s="80"/>
      <c r="D127" s="56" t="str">
        <f>IF(E127="F",IF(C127="","",LOOKUP(C127,Instructions!$B$26:$B$34,Instructions!$E$26:$E$34)),IF(C127="","",LOOKUP(C127,Instructions!$B$12:$B$20,Instructions!$E$12:$E$20)))</f>
        <v/>
      </c>
      <c r="E127" s="52" t="s">
        <v>673</v>
      </c>
    </row>
    <row r="128" spans="1:5" ht="26.25" outlineLevel="1" thickBot="1" x14ac:dyDescent="0.25">
      <c r="A128" s="39">
        <v>24</v>
      </c>
      <c r="B128" s="35" t="s">
        <v>138</v>
      </c>
      <c r="C128" s="80"/>
      <c r="D128" s="56" t="str">
        <f>IF(E128="F",IF(C128="","",LOOKUP(C128,Instructions!$B$26:$B$34,Instructions!$E$26:$E$34)),IF(C128="","",LOOKUP(C128,Instructions!$B$12:$B$20,Instructions!$E$12:$E$20)))</f>
        <v/>
      </c>
      <c r="E128" s="52" t="s">
        <v>673</v>
      </c>
    </row>
    <row r="129" spans="1:5" ht="26.25" outlineLevel="1" thickBot="1" x14ac:dyDescent="0.25">
      <c r="A129" s="39">
        <v>24</v>
      </c>
      <c r="B129" s="35" t="s">
        <v>139</v>
      </c>
      <c r="C129" s="80"/>
      <c r="D129" s="56" t="str">
        <f>IF(E129="F",IF(C129="","",LOOKUP(C129,Instructions!$B$26:$B$34,Instructions!$E$26:$E$34)),IF(C129="","",LOOKUP(C129,Instructions!$B$12:$B$20,Instructions!$E$12:$E$20)))</f>
        <v/>
      </c>
      <c r="E129" s="52" t="s">
        <v>673</v>
      </c>
    </row>
    <row r="130" spans="1:5" ht="13.5" outlineLevel="1" thickBot="1" x14ac:dyDescent="0.25">
      <c r="A130" s="39">
        <v>24</v>
      </c>
      <c r="B130" s="35" t="s">
        <v>140</v>
      </c>
      <c r="C130" s="80"/>
      <c r="D130" s="56" t="str">
        <f>IF(E130="F",IF(C130="","",LOOKUP(C130,Instructions!$B$26:$B$34,Instructions!$E$26:$E$34)),IF(C130="","",LOOKUP(C130,Instructions!$B$12:$B$20,Instructions!$E$12:$E$20)))</f>
        <v/>
      </c>
      <c r="E130" s="52" t="s">
        <v>673</v>
      </c>
    </row>
    <row r="131" spans="1:5" ht="13.5" outlineLevel="1" thickBot="1" x14ac:dyDescent="0.25">
      <c r="A131" s="39">
        <v>24</v>
      </c>
      <c r="B131" s="35" t="s">
        <v>141</v>
      </c>
      <c r="C131" s="80"/>
      <c r="D131" s="56" t="str">
        <f>IF(E131="F",IF(C131="","",LOOKUP(C131,Instructions!$B$26:$B$34,Instructions!$E$26:$E$34)),IF(C131="","",LOOKUP(C131,Instructions!$B$12:$B$20,Instructions!$E$12:$E$20)))</f>
        <v/>
      </c>
      <c r="E131" s="52" t="s">
        <v>673</v>
      </c>
    </row>
    <row r="132" spans="1:5" ht="13.5" outlineLevel="1" thickBot="1" x14ac:dyDescent="0.25">
      <c r="A132" s="39">
        <v>24</v>
      </c>
      <c r="B132" s="35" t="s">
        <v>142</v>
      </c>
      <c r="C132" s="80"/>
      <c r="D132" s="56" t="str">
        <f>IF(E132="F",IF(C132="","",LOOKUP(C132,Instructions!$B$26:$B$34,Instructions!$E$26:$E$34)),IF(C132="","",LOOKUP(C132,Instructions!$B$12:$B$20,Instructions!$E$12:$E$20)))</f>
        <v/>
      </c>
      <c r="E132" s="52" t="s">
        <v>673</v>
      </c>
    </row>
    <row r="133" spans="1:5" ht="64.5" outlineLevel="1" thickBot="1" x14ac:dyDescent="0.25">
      <c r="A133" s="39">
        <v>25</v>
      </c>
      <c r="B133" s="62" t="s">
        <v>151</v>
      </c>
      <c r="C133" s="80"/>
      <c r="D133" s="56" t="str">
        <f>IF(E133="F",IF(C133="","",LOOKUP(C133,Instructions!$B$26:$B$34,Instructions!$E$26:$E$34)),IF(C133="","",LOOKUP(C133,Instructions!$B$12:$B$20,Instructions!$E$12:$E$20)))</f>
        <v/>
      </c>
      <c r="E133" s="52" t="s">
        <v>673</v>
      </c>
    </row>
    <row r="134" spans="1:5" ht="13.5" outlineLevel="1" thickBot="1" x14ac:dyDescent="0.25">
      <c r="A134" s="39">
        <v>25</v>
      </c>
      <c r="B134" s="62" t="s">
        <v>144</v>
      </c>
      <c r="C134" s="80"/>
      <c r="D134" s="56" t="str">
        <f>IF(E134="F",IF(C134="","",LOOKUP(C134,Instructions!$B$26:$B$34,Instructions!$E$26:$E$34)),IF(C134="","",LOOKUP(C134,Instructions!$B$12:$B$20,Instructions!$E$12:$E$20)))</f>
        <v/>
      </c>
      <c r="E134" s="52" t="s">
        <v>673</v>
      </c>
    </row>
    <row r="135" spans="1:5" ht="13.5" outlineLevel="1" thickBot="1" x14ac:dyDescent="0.25">
      <c r="A135" s="39">
        <v>25</v>
      </c>
      <c r="B135" s="62" t="s">
        <v>145</v>
      </c>
      <c r="C135" s="80"/>
      <c r="D135" s="56" t="str">
        <f>IF(E135="F",IF(C135="","",LOOKUP(C135,Instructions!$B$26:$B$34,Instructions!$E$26:$E$34)),IF(C135="","",LOOKUP(C135,Instructions!$B$12:$B$20,Instructions!$E$12:$E$20)))</f>
        <v/>
      </c>
      <c r="E135" s="52" t="s">
        <v>673</v>
      </c>
    </row>
    <row r="136" spans="1:5" ht="13.5" outlineLevel="1" thickBot="1" x14ac:dyDescent="0.25">
      <c r="A136" s="39">
        <v>25</v>
      </c>
      <c r="B136" s="35" t="s">
        <v>146</v>
      </c>
      <c r="C136" s="80"/>
      <c r="D136" s="56" t="str">
        <f>IF(E136="F",IF(C136="","",LOOKUP(C136,Instructions!$B$26:$B$34,Instructions!$E$26:$E$34)),IF(C136="","",LOOKUP(C136,Instructions!$B$12:$B$20,Instructions!$E$12:$E$20)))</f>
        <v/>
      </c>
      <c r="E136" s="52" t="s">
        <v>673</v>
      </c>
    </row>
    <row r="137" spans="1:5" ht="26.25" outlineLevel="1" thickBot="1" x14ac:dyDescent="0.25">
      <c r="A137" s="39">
        <v>25</v>
      </c>
      <c r="B137" s="35" t="s">
        <v>147</v>
      </c>
      <c r="C137" s="80"/>
      <c r="D137" s="56" t="str">
        <f>IF(E137="F",IF(C137="","",LOOKUP(C137,Instructions!$B$26:$B$34,Instructions!$E$26:$E$34)),IF(C137="","",LOOKUP(C137,Instructions!$B$12:$B$20,Instructions!$E$12:$E$20)))</f>
        <v/>
      </c>
      <c r="E137" s="52" t="s">
        <v>673</v>
      </c>
    </row>
    <row r="138" spans="1:5" ht="13.5" outlineLevel="1" thickBot="1" x14ac:dyDescent="0.25">
      <c r="A138" s="39">
        <v>25</v>
      </c>
      <c r="B138" s="35" t="s">
        <v>148</v>
      </c>
      <c r="C138" s="80"/>
      <c r="D138" s="56" t="str">
        <f>IF(E138="F",IF(C138="","",LOOKUP(C138,Instructions!$B$26:$B$34,Instructions!$E$26:$E$34)),IF(C138="","",LOOKUP(C138,Instructions!$B$12:$B$20,Instructions!$E$12:$E$20)))</f>
        <v/>
      </c>
      <c r="E138" s="52" t="s">
        <v>673</v>
      </c>
    </row>
    <row r="139" spans="1:5" ht="13.5" outlineLevel="1" thickBot="1" x14ac:dyDescent="0.25">
      <c r="A139" s="39">
        <v>25</v>
      </c>
      <c r="B139" s="35" t="s">
        <v>149</v>
      </c>
      <c r="C139" s="80"/>
      <c r="D139" s="56" t="str">
        <f>IF(E139="F",IF(C139="","",LOOKUP(C139,Instructions!$B$26:$B$34,Instructions!$E$26:$E$34)),IF(C139="","",LOOKUP(C139,Instructions!$B$12:$B$20,Instructions!$E$12:$E$20)))</f>
        <v/>
      </c>
      <c r="E139" s="52" t="s">
        <v>673</v>
      </c>
    </row>
    <row r="140" spans="1:5" ht="13.5" outlineLevel="1" thickBot="1" x14ac:dyDescent="0.25">
      <c r="A140" s="39">
        <v>25</v>
      </c>
      <c r="B140" s="35" t="s">
        <v>150</v>
      </c>
      <c r="C140" s="80"/>
      <c r="D140" s="56" t="str">
        <f>IF(E140="F",IF(C140="","",LOOKUP(C140,Instructions!$B$26:$B$34,Instructions!$E$26:$E$34)),IF(C140="","",LOOKUP(C140,Instructions!$B$12:$B$20,Instructions!$E$12:$E$20)))</f>
        <v/>
      </c>
      <c r="E140" s="52" t="s">
        <v>673</v>
      </c>
    </row>
    <row r="141" spans="1:5" ht="39" outlineLevel="1" thickBot="1" x14ac:dyDescent="0.25">
      <c r="A141" s="39">
        <v>26</v>
      </c>
      <c r="B141" s="62" t="s">
        <v>152</v>
      </c>
      <c r="C141" s="80"/>
      <c r="D141" s="56" t="str">
        <f>IF(E141="F",IF(C141="","",LOOKUP(C141,Instructions!$B$26:$B$34,Instructions!$E$26:$E$34)),IF(C141="","",LOOKUP(C141,Instructions!$B$12:$B$20,Instructions!$E$12:$E$20)))</f>
        <v/>
      </c>
      <c r="E141" s="52" t="s">
        <v>673</v>
      </c>
    </row>
    <row r="142" spans="1:5" ht="13.5" outlineLevel="1" thickBot="1" x14ac:dyDescent="0.25">
      <c r="A142" s="39">
        <v>26</v>
      </c>
      <c r="B142" s="35" t="s">
        <v>153</v>
      </c>
      <c r="C142" s="80"/>
      <c r="D142" s="56" t="str">
        <f>IF(E142="F",IF(C142="","",LOOKUP(C142,Instructions!$B$26:$B$34,Instructions!$E$26:$E$34)),IF(C142="","",LOOKUP(C142,Instructions!$B$12:$B$20,Instructions!$E$12:$E$20)))</f>
        <v/>
      </c>
      <c r="E142" s="52" t="s">
        <v>673</v>
      </c>
    </row>
    <row r="143" spans="1:5" ht="13.5" outlineLevel="1" thickBot="1" x14ac:dyDescent="0.25">
      <c r="A143" s="39">
        <v>26</v>
      </c>
      <c r="B143" s="35" t="s">
        <v>154</v>
      </c>
      <c r="C143" s="80"/>
      <c r="D143" s="56" t="str">
        <f>IF(E143="F",IF(C143="","",LOOKUP(C143,Instructions!$B$26:$B$34,Instructions!$E$26:$E$34)),IF(C143="","",LOOKUP(C143,Instructions!$B$12:$B$20,Instructions!$E$12:$E$20)))</f>
        <v/>
      </c>
      <c r="E143" s="52" t="s">
        <v>673</v>
      </c>
    </row>
    <row r="144" spans="1:5" ht="13.5" outlineLevel="1" thickBot="1" x14ac:dyDescent="0.25">
      <c r="A144" s="39">
        <v>26</v>
      </c>
      <c r="B144" s="62" t="s">
        <v>1179</v>
      </c>
      <c r="C144" s="80"/>
      <c r="D144" s="56" t="str">
        <f>IF(E144="F",IF(C144="","",LOOKUP(C144,Instructions!$B$26:$B$34,Instructions!$E$26:$E$34)),IF(C144="","",LOOKUP(C144,Instructions!$B$12:$B$20,Instructions!$E$12:$E$20)))</f>
        <v/>
      </c>
      <c r="E144" s="52" t="s">
        <v>673</v>
      </c>
    </row>
    <row r="145" spans="1:5" ht="26.25" outlineLevel="1" thickBot="1" x14ac:dyDescent="0.25">
      <c r="A145" s="39">
        <v>26</v>
      </c>
      <c r="B145" s="35" t="s">
        <v>147</v>
      </c>
      <c r="C145" s="80"/>
      <c r="D145" s="56" t="str">
        <f>IF(E145="F",IF(C145="","",LOOKUP(C145,Instructions!$B$26:$B$34,Instructions!$E$26:$E$34)),IF(C145="","",LOOKUP(C145,Instructions!$B$12:$B$20,Instructions!$E$12:$E$20)))</f>
        <v/>
      </c>
      <c r="E145" s="52" t="s">
        <v>673</v>
      </c>
    </row>
    <row r="146" spans="1:5" ht="13.5" outlineLevel="1" thickBot="1" x14ac:dyDescent="0.25">
      <c r="A146" s="39">
        <v>26</v>
      </c>
      <c r="B146" s="35" t="s">
        <v>155</v>
      </c>
      <c r="C146" s="80"/>
      <c r="D146" s="56" t="str">
        <f>IF(E146="F",IF(C146="","",LOOKUP(C146,Instructions!$B$26:$B$34,Instructions!$E$26:$E$34)),IF(C146="","",LOOKUP(C146,Instructions!$B$12:$B$20,Instructions!$E$12:$E$20)))</f>
        <v/>
      </c>
      <c r="E146" s="52" t="s">
        <v>673</v>
      </c>
    </row>
    <row r="147" spans="1:5" ht="13.5" outlineLevel="1" thickBot="1" x14ac:dyDescent="0.25">
      <c r="A147" s="39">
        <v>26</v>
      </c>
      <c r="B147" s="62" t="s">
        <v>1180</v>
      </c>
      <c r="C147" s="80"/>
      <c r="D147" s="56" t="str">
        <f>IF(E147="F",IF(C147="","",LOOKUP(C147,Instructions!$B$26:$B$34,Instructions!$E$26:$E$34)),IF(C147="","",LOOKUP(C147,Instructions!$B$12:$B$20,Instructions!$E$12:$E$20)))</f>
        <v/>
      </c>
      <c r="E147" s="52" t="s">
        <v>673</v>
      </c>
    </row>
    <row r="148" spans="1:5" ht="102.75" outlineLevel="1" thickBot="1" x14ac:dyDescent="0.25">
      <c r="A148" s="39">
        <v>27</v>
      </c>
      <c r="B148" s="35" t="s">
        <v>156</v>
      </c>
      <c r="C148" s="80"/>
      <c r="D148" s="56" t="str">
        <f>IF(E148="F",IF(C148="","",LOOKUP(C148,Instructions!$B$26:$B$34,Instructions!$E$26:$E$34)),IF(C148="","",LOOKUP(C148,Instructions!$B$12:$B$20,Instructions!$E$12:$E$20)))</f>
        <v/>
      </c>
      <c r="E148" s="52" t="s">
        <v>673</v>
      </c>
    </row>
    <row r="149" spans="1:5" ht="13.5" outlineLevel="1" thickBot="1" x14ac:dyDescent="0.25">
      <c r="A149" s="39">
        <v>27</v>
      </c>
      <c r="B149" s="35" t="s">
        <v>157</v>
      </c>
      <c r="C149" s="80"/>
      <c r="D149" s="56" t="str">
        <f>IF(E149="F",IF(C149="","",LOOKUP(C149,Instructions!$B$26:$B$34,Instructions!$E$26:$E$34)),IF(C149="","",LOOKUP(C149,Instructions!$B$12:$B$20,Instructions!$E$12:$E$20)))</f>
        <v/>
      </c>
      <c r="E149" s="52" t="s">
        <v>673</v>
      </c>
    </row>
    <row r="150" spans="1:5" ht="13.5" outlineLevel="1" thickBot="1" x14ac:dyDescent="0.25">
      <c r="A150" s="39">
        <v>27</v>
      </c>
      <c r="B150" s="35" t="s">
        <v>158</v>
      </c>
      <c r="C150" s="80"/>
      <c r="D150" s="56" t="str">
        <f>IF(E150="F",IF(C150="","",LOOKUP(C150,Instructions!$B$26:$B$34,Instructions!$E$26:$E$34)),IF(C150="","",LOOKUP(C150,Instructions!$B$12:$B$20,Instructions!$E$12:$E$20)))</f>
        <v/>
      </c>
      <c r="E150" s="52" t="s">
        <v>673</v>
      </c>
    </row>
    <row r="151" spans="1:5" ht="102.75" outlineLevel="1" thickBot="1" x14ac:dyDescent="0.25">
      <c r="A151" s="39">
        <v>28</v>
      </c>
      <c r="B151" s="62" t="s">
        <v>692</v>
      </c>
      <c r="C151" s="80"/>
      <c r="D151" s="56" t="str">
        <f>IF(E151="F",IF(C151="","",LOOKUP(C151,Instructions!$B$26:$B$34,Instructions!$E$26:$E$34)),IF(C151="","",LOOKUP(C151,Instructions!$B$12:$B$20,Instructions!$E$12:$E$20)))</f>
        <v/>
      </c>
      <c r="E151" s="52" t="s">
        <v>673</v>
      </c>
    </row>
    <row r="152" spans="1:5" ht="39" outlineLevel="1" thickBot="1" x14ac:dyDescent="0.25">
      <c r="A152" s="39">
        <v>28</v>
      </c>
      <c r="B152" s="62" t="s">
        <v>162</v>
      </c>
      <c r="C152" s="80"/>
      <c r="D152" s="56" t="str">
        <f>IF(E152="F",IF(C152="","",LOOKUP(C152,Instructions!$B$26:$B$34,Instructions!$E$26:$E$34)),IF(C152="","",LOOKUP(C152,Instructions!$B$12:$B$20,Instructions!$E$12:$E$20)))</f>
        <v/>
      </c>
      <c r="E152" s="52" t="s">
        <v>673</v>
      </c>
    </row>
    <row r="153" spans="1:5" ht="39" outlineLevel="1" thickBot="1" x14ac:dyDescent="0.25">
      <c r="A153" s="39">
        <v>28</v>
      </c>
      <c r="B153" s="62" t="s">
        <v>163</v>
      </c>
      <c r="C153" s="80"/>
      <c r="D153" s="56" t="str">
        <f>IF(E153="F",IF(C153="","",LOOKUP(C153,Instructions!$B$26:$B$34,Instructions!$E$26:$E$34)),IF(C153="","",LOOKUP(C153,Instructions!$B$12:$B$20,Instructions!$E$12:$E$20)))</f>
        <v/>
      </c>
      <c r="E153" s="52" t="s">
        <v>673</v>
      </c>
    </row>
    <row r="154" spans="1:5" ht="39" outlineLevel="1" thickBot="1" x14ac:dyDescent="0.25">
      <c r="A154" s="39">
        <v>28</v>
      </c>
      <c r="B154" s="62" t="s">
        <v>164</v>
      </c>
      <c r="C154" s="80"/>
      <c r="D154" s="56" t="str">
        <f>IF(E154="F",IF(C154="","",LOOKUP(C154,Instructions!$B$26:$B$34,Instructions!$E$26:$E$34)),IF(C154="","",LOOKUP(C154,Instructions!$B$12:$B$20,Instructions!$E$12:$E$20)))</f>
        <v/>
      </c>
      <c r="E154" s="52" t="s">
        <v>673</v>
      </c>
    </row>
    <row r="155" spans="1:5" ht="51.75" outlineLevel="1" thickBot="1" x14ac:dyDescent="0.25">
      <c r="A155" s="39">
        <v>28</v>
      </c>
      <c r="B155" s="62" t="s">
        <v>165</v>
      </c>
      <c r="C155" s="80"/>
      <c r="D155" s="56" t="str">
        <f>IF(E155="F",IF(C155="","",LOOKUP(C155,Instructions!$B$26:$B$34,Instructions!$E$26:$E$34)),IF(C155="","",LOOKUP(C155,Instructions!$B$12:$B$20,Instructions!$E$12:$E$20)))</f>
        <v/>
      </c>
      <c r="E155" s="52" t="s">
        <v>673</v>
      </c>
    </row>
    <row r="156" spans="1:5" ht="39" outlineLevel="1" thickBot="1" x14ac:dyDescent="0.25">
      <c r="A156" s="39">
        <v>28</v>
      </c>
      <c r="B156" s="62" t="s">
        <v>166</v>
      </c>
      <c r="C156" s="80"/>
      <c r="D156" s="56" t="str">
        <f>IF(E156="F",IF(C156="","",LOOKUP(C156,Instructions!$B$26:$B$34,Instructions!$E$26:$E$34)),IF(C156="","",LOOKUP(C156,Instructions!$B$12:$B$20,Instructions!$E$12:$E$20)))</f>
        <v/>
      </c>
      <c r="E156" s="52" t="s">
        <v>673</v>
      </c>
    </row>
    <row r="157" spans="1:5" ht="115.5" outlineLevel="1" thickBot="1" x14ac:dyDescent="0.25">
      <c r="A157" s="39">
        <v>29</v>
      </c>
      <c r="B157" s="62" t="s">
        <v>167</v>
      </c>
      <c r="C157" s="80"/>
      <c r="D157" s="56" t="str">
        <f>IF(E157="F",IF(C157="","",LOOKUP(C157,Instructions!$B$26:$B$34,Instructions!$E$26:$E$34)),IF(C157="","",LOOKUP(C157,Instructions!$B$12:$B$20,Instructions!$E$12:$E$20)))</f>
        <v/>
      </c>
      <c r="E157" s="52" t="s">
        <v>673</v>
      </c>
    </row>
    <row r="158" spans="1:5" ht="51.75" outlineLevel="1" thickBot="1" x14ac:dyDescent="0.25">
      <c r="A158" s="39">
        <v>29</v>
      </c>
      <c r="B158" s="62" t="s">
        <v>160</v>
      </c>
      <c r="C158" s="80"/>
      <c r="D158" s="56" t="str">
        <f>IF(E158="F",IF(C158="","",LOOKUP(C158,Instructions!$B$26:$B$34,Instructions!$E$26:$E$34)),IF(C158="","",LOOKUP(C158,Instructions!$B$12:$B$20,Instructions!$E$12:$E$20)))</f>
        <v/>
      </c>
      <c r="E158" s="52" t="s">
        <v>673</v>
      </c>
    </row>
    <row r="159" spans="1:5" ht="51.75" outlineLevel="1" thickBot="1" x14ac:dyDescent="0.25">
      <c r="A159" s="39">
        <v>29</v>
      </c>
      <c r="B159" s="62" t="s">
        <v>1181</v>
      </c>
      <c r="C159" s="80"/>
      <c r="D159" s="56" t="str">
        <f>IF(E159="F",IF(C159="","",LOOKUP(C159,Instructions!$B$26:$B$34,Instructions!$E$26:$E$34)),IF(C159="","",LOOKUP(C159,Instructions!$B$12:$B$20,Instructions!$E$12:$E$20)))</f>
        <v/>
      </c>
      <c r="E159" s="52" t="s">
        <v>673</v>
      </c>
    </row>
    <row r="160" spans="1:5" ht="51.75" outlineLevel="1" thickBot="1" x14ac:dyDescent="0.25">
      <c r="A160" s="39">
        <v>29</v>
      </c>
      <c r="B160" s="62" t="s">
        <v>1182</v>
      </c>
      <c r="C160" s="80"/>
      <c r="D160" s="56" t="str">
        <f>IF(E160="F",IF(C160="","",LOOKUP(C160,Instructions!$B$26:$B$34,Instructions!$E$26:$E$34)),IF(C160="","",LOOKUP(C160,Instructions!$B$12:$B$20,Instructions!$E$12:$E$20)))</f>
        <v/>
      </c>
      <c r="E160" s="52" t="s">
        <v>673</v>
      </c>
    </row>
    <row r="161" spans="1:5" ht="39" outlineLevel="1" thickBot="1" x14ac:dyDescent="0.25">
      <c r="A161" s="39">
        <v>29</v>
      </c>
      <c r="B161" s="62" t="s">
        <v>159</v>
      </c>
      <c r="C161" s="80"/>
      <c r="D161" s="56" t="str">
        <f>IF(E161="F",IF(C161="","",LOOKUP(C161,Instructions!$B$26:$B$34,Instructions!$E$26:$E$34)),IF(C161="","",LOOKUP(C161,Instructions!$B$12:$B$20,Instructions!$E$12:$E$20)))</f>
        <v/>
      </c>
      <c r="E161" s="52" t="s">
        <v>673</v>
      </c>
    </row>
    <row r="162" spans="1:5" ht="51.75" outlineLevel="1" thickBot="1" x14ac:dyDescent="0.25">
      <c r="A162" s="39">
        <v>30</v>
      </c>
      <c r="B162" s="62" t="s">
        <v>161</v>
      </c>
      <c r="C162" s="80"/>
      <c r="D162" s="56" t="str">
        <f>IF(E162="F",IF(C162="","",LOOKUP(C162,Instructions!$B$26:$B$34,Instructions!$E$26:$E$34)),IF(C162="","",LOOKUP(C162,Instructions!$B$12:$B$20,Instructions!$E$12:$E$20)))</f>
        <v/>
      </c>
      <c r="E162" s="52" t="s">
        <v>673</v>
      </c>
    </row>
    <row r="163" spans="1:5" ht="141" outlineLevel="1" thickBot="1" x14ac:dyDescent="0.25">
      <c r="A163" s="39">
        <v>31</v>
      </c>
      <c r="B163" s="62" t="s">
        <v>693</v>
      </c>
      <c r="C163" s="80"/>
      <c r="D163" s="56" t="str">
        <f>IF(E163="F",IF(C163="","",LOOKUP(C163,Instructions!$B$26:$B$34,Instructions!$E$26:$E$34)),IF(C163="","",LOOKUP(C163,Instructions!$B$12:$B$20,Instructions!$E$12:$E$20)))</f>
        <v/>
      </c>
      <c r="E163" s="52" t="s">
        <v>673</v>
      </c>
    </row>
    <row r="164" spans="1:5" ht="64.5" outlineLevel="1" thickBot="1" x14ac:dyDescent="0.25">
      <c r="A164" s="39">
        <v>31</v>
      </c>
      <c r="B164" s="62" t="s">
        <v>694</v>
      </c>
      <c r="C164" s="80"/>
      <c r="D164" s="56" t="str">
        <f>IF(E164="F",IF(C164="","",LOOKUP(C164,Instructions!$B$26:$B$34,Instructions!$E$26:$E$34)),IF(C164="","",LOOKUP(C164,Instructions!$B$12:$B$20,Instructions!$E$12:$E$20)))</f>
        <v/>
      </c>
      <c r="E164" s="52" t="s">
        <v>673</v>
      </c>
    </row>
    <row r="165" spans="1:5" ht="115.5" outlineLevel="1" thickBot="1" x14ac:dyDescent="0.25">
      <c r="A165" s="39">
        <v>31</v>
      </c>
      <c r="B165" s="62" t="s">
        <v>1748</v>
      </c>
      <c r="C165" s="80"/>
      <c r="D165" s="56" t="str">
        <f>IF(E165="F",IF(C165="","",LOOKUP(C165,Instructions!$B$26:$B$34,Instructions!$E$26:$E$34)),IF(C165="","",LOOKUP(C165,Instructions!$B$12:$B$20,Instructions!$E$12:$E$20)))</f>
        <v/>
      </c>
      <c r="E165" s="52" t="s">
        <v>673</v>
      </c>
    </row>
    <row r="166" spans="1:5" ht="13.5" thickBot="1" x14ac:dyDescent="0.25">
      <c r="B166" s="12"/>
      <c r="C166" s="20">
        <f>COUNTA(C84:C165)</f>
        <v>0</v>
      </c>
    </row>
    <row r="167" spans="1:5" s="9" customFormat="1" ht="13.5" thickBot="1" x14ac:dyDescent="0.25">
      <c r="A167" s="40">
        <f>COUNT(A84:A165)</f>
        <v>82</v>
      </c>
      <c r="B167" s="3" t="s">
        <v>3</v>
      </c>
      <c r="C167" s="5"/>
      <c r="D167" s="6"/>
      <c r="E167" s="72"/>
    </row>
    <row r="170" spans="1:5" ht="13.5" thickBot="1" x14ac:dyDescent="0.25">
      <c r="C170" s="76"/>
    </row>
    <row r="171" spans="1:5" ht="13.5" thickBot="1" x14ac:dyDescent="0.25">
      <c r="B171" s="26" t="s">
        <v>16</v>
      </c>
      <c r="C171" s="68" t="str">
        <f>C$2</f>
        <v>Offeror A</v>
      </c>
    </row>
    <row r="172" spans="1:5" ht="16.5" thickBot="1" x14ac:dyDescent="0.3">
      <c r="B172" s="23" t="s">
        <v>29</v>
      </c>
      <c r="C172" s="79"/>
    </row>
    <row r="173" spans="1:5" ht="52.5" thickBot="1" x14ac:dyDescent="0.3">
      <c r="A173" s="37">
        <v>3.3</v>
      </c>
      <c r="B173" s="24"/>
      <c r="C173" s="28" t="s">
        <v>1166</v>
      </c>
      <c r="D173" s="28" t="s">
        <v>1635</v>
      </c>
      <c r="E173" s="28" t="s">
        <v>1636</v>
      </c>
    </row>
    <row r="174" spans="1:5" ht="77.25" outlineLevel="1" thickBot="1" x14ac:dyDescent="0.25">
      <c r="A174" s="36">
        <v>1</v>
      </c>
      <c r="B174" s="50" t="s">
        <v>695</v>
      </c>
      <c r="C174" s="80"/>
      <c r="D174" s="56" t="str">
        <f>IF(E174="F",IF(C174="","",LOOKUP(C174,Instructions!$B$26:$B$34,Instructions!$E$26:$E$34)),IF(C174="","",LOOKUP(C174,Instructions!$B$12:$B$20,Instructions!$E$12:$E$20)))</f>
        <v/>
      </c>
      <c r="E174" s="52" t="s">
        <v>673</v>
      </c>
    </row>
    <row r="175" spans="1:5" ht="26.25" outlineLevel="1" thickBot="1" x14ac:dyDescent="0.25">
      <c r="A175" s="36">
        <v>2</v>
      </c>
      <c r="B175" s="33" t="s">
        <v>696</v>
      </c>
      <c r="C175" s="80"/>
      <c r="D175" s="56" t="str">
        <f>IF(E175="F",IF(C175="","",LOOKUP(C175,Instructions!$B$26:$B$34,Instructions!$E$26:$E$34)),IF(C175="","",LOOKUP(C175,Instructions!$B$12:$B$20,Instructions!$E$12:$E$20)))</f>
        <v/>
      </c>
      <c r="E175" s="52" t="s">
        <v>673</v>
      </c>
    </row>
    <row r="176" spans="1:5" ht="39" outlineLevel="1" thickBot="1" x14ac:dyDescent="0.25">
      <c r="A176" s="36">
        <v>3</v>
      </c>
      <c r="B176" s="33" t="s">
        <v>1183</v>
      </c>
      <c r="C176" s="80"/>
      <c r="D176" s="56" t="str">
        <f>IF(E176="F",IF(C176="","",LOOKUP(C176,Instructions!$B$26:$B$34,Instructions!$E$26:$E$34)),IF(C176="","",LOOKUP(C176,Instructions!$B$12:$B$20,Instructions!$E$12:$E$20)))</f>
        <v/>
      </c>
      <c r="E176" s="52" t="s">
        <v>673</v>
      </c>
    </row>
    <row r="177" spans="1:5" ht="64.5" outlineLevel="1" thickBot="1" x14ac:dyDescent="0.25">
      <c r="A177" s="36">
        <v>4</v>
      </c>
      <c r="B177" s="50" t="s">
        <v>697</v>
      </c>
      <c r="C177" s="80"/>
      <c r="D177" s="56" t="str">
        <f>IF(E177="F",IF(C177="","",LOOKUP(C177,Instructions!$B$26:$B$34,Instructions!$E$26:$E$34)),IF(C177="","",LOOKUP(C177,Instructions!$B$12:$B$20,Instructions!$E$12:$E$20)))</f>
        <v/>
      </c>
      <c r="E177" s="52" t="s">
        <v>673</v>
      </c>
    </row>
    <row r="178" spans="1:5" ht="90" outlineLevel="1" thickBot="1" x14ac:dyDescent="0.25">
      <c r="A178" s="36">
        <v>5</v>
      </c>
      <c r="B178" s="50" t="s">
        <v>698</v>
      </c>
      <c r="C178" s="80"/>
      <c r="D178" s="56" t="str">
        <f>IF(E178="F",IF(C178="","",LOOKUP(C178,Instructions!$B$26:$B$34,Instructions!$E$26:$E$34)),IF(C178="","",LOOKUP(C178,Instructions!$B$12:$B$20,Instructions!$E$12:$E$20)))</f>
        <v/>
      </c>
      <c r="E178" s="52" t="s">
        <v>673</v>
      </c>
    </row>
    <row r="179" spans="1:5" ht="39" outlineLevel="1" thickBot="1" x14ac:dyDescent="0.25">
      <c r="A179" s="36">
        <v>6</v>
      </c>
      <c r="B179" s="50" t="s">
        <v>699</v>
      </c>
      <c r="C179" s="80"/>
      <c r="D179" s="56" t="str">
        <f>IF(E179="F",IF(C179="","",LOOKUP(C179,Instructions!$B$26:$B$34,Instructions!$E$26:$E$34)),IF(C179="","",LOOKUP(C179,Instructions!$B$12:$B$20,Instructions!$E$12:$E$20)))</f>
        <v/>
      </c>
      <c r="E179" s="52" t="s">
        <v>673</v>
      </c>
    </row>
    <row r="180" spans="1:5" ht="64.5" outlineLevel="1" thickBot="1" x14ac:dyDescent="0.25">
      <c r="A180" s="36">
        <v>7</v>
      </c>
      <c r="B180" s="50" t="s">
        <v>700</v>
      </c>
      <c r="C180" s="80"/>
      <c r="D180" s="56" t="str">
        <f>IF(E180="F",IF(C180="","",LOOKUP(C180,Instructions!$B$26:$B$34,Instructions!$E$26:$E$34)),IF(C180="","",LOOKUP(C180,Instructions!$B$12:$B$20,Instructions!$E$12:$E$20)))</f>
        <v/>
      </c>
      <c r="E180" s="52" t="s">
        <v>673</v>
      </c>
    </row>
    <row r="181" spans="1:5" ht="115.5" outlineLevel="1" thickBot="1" x14ac:dyDescent="0.25">
      <c r="A181" s="36">
        <v>8</v>
      </c>
      <c r="B181" s="50" t="s">
        <v>1184</v>
      </c>
      <c r="C181" s="80"/>
      <c r="D181" s="56" t="str">
        <f>IF(E181="F",IF(C181="","",LOOKUP(C181,Instructions!$B$26:$B$34,Instructions!$E$26:$E$34)),IF(C181="","",LOOKUP(C181,Instructions!$B$12:$B$20,Instructions!$E$12:$E$20)))</f>
        <v/>
      </c>
      <c r="E181" s="52" t="s">
        <v>673</v>
      </c>
    </row>
    <row r="182" spans="1:5" ht="128.25" outlineLevel="1" thickBot="1" x14ac:dyDescent="0.25">
      <c r="A182" s="36">
        <v>9</v>
      </c>
      <c r="B182" s="50" t="s">
        <v>701</v>
      </c>
      <c r="C182" s="80"/>
      <c r="D182" s="56" t="str">
        <f>IF(E182="F",IF(C182="","",LOOKUP(C182,Instructions!$B$26:$B$34,Instructions!$E$26:$E$34)),IF(C182="","",LOOKUP(C182,Instructions!$B$12:$B$20,Instructions!$E$12:$E$20)))</f>
        <v/>
      </c>
      <c r="E182" s="52" t="s">
        <v>673</v>
      </c>
    </row>
    <row r="183" spans="1:5" ht="39" outlineLevel="1" thickBot="1" x14ac:dyDescent="0.25">
      <c r="A183" s="36">
        <v>10</v>
      </c>
      <c r="B183" s="50" t="s">
        <v>1185</v>
      </c>
      <c r="C183" s="80"/>
      <c r="D183" s="56" t="str">
        <f>IF(E183="F",IF(C183="","",LOOKUP(C183,Instructions!$B$26:$B$34,Instructions!$E$26:$E$34)),IF(C183="","",LOOKUP(C183,Instructions!$B$12:$B$20,Instructions!$E$12:$E$20)))</f>
        <v/>
      </c>
      <c r="E183" s="52" t="s">
        <v>673</v>
      </c>
    </row>
    <row r="184" spans="1:5" ht="51.75" outlineLevel="1" thickBot="1" x14ac:dyDescent="0.25">
      <c r="A184" s="36">
        <v>11</v>
      </c>
      <c r="B184" s="50" t="s">
        <v>702</v>
      </c>
      <c r="C184" s="80"/>
      <c r="D184" s="56" t="str">
        <f>IF(E184="F",IF(C184="","",LOOKUP(C184,Instructions!$B$26:$B$34,Instructions!$E$26:$E$34)),IF(C184="","",LOOKUP(C184,Instructions!$B$12:$B$20,Instructions!$E$12:$E$20)))</f>
        <v/>
      </c>
      <c r="E184" s="52" t="s">
        <v>673</v>
      </c>
    </row>
    <row r="185" spans="1:5" ht="51.75" outlineLevel="1" thickBot="1" x14ac:dyDescent="0.25">
      <c r="A185" s="36">
        <v>12</v>
      </c>
      <c r="B185" s="50" t="s">
        <v>216</v>
      </c>
      <c r="C185" s="80"/>
      <c r="D185" s="56" t="str">
        <f>IF(E185="F",IF(C185="","",LOOKUP(C185,Instructions!$B$26:$B$34,Instructions!$E$26:$E$34)),IF(C185="","",LOOKUP(C185,Instructions!$B$12:$B$20,Instructions!$E$12:$E$20)))</f>
        <v/>
      </c>
      <c r="E185" s="52" t="s">
        <v>673</v>
      </c>
    </row>
    <row r="186" spans="1:5" ht="13.5" outlineLevel="1" thickBot="1" x14ac:dyDescent="0.25">
      <c r="A186" s="36">
        <v>12</v>
      </c>
      <c r="B186" s="33" t="s">
        <v>217</v>
      </c>
      <c r="C186" s="80"/>
      <c r="D186" s="56" t="str">
        <f>IF(E186="F",IF(C186="","",LOOKUP(C186,Instructions!$B$26:$B$34,Instructions!$E$26:$E$34)),IF(C186="","",LOOKUP(C186,Instructions!$B$12:$B$20,Instructions!$E$12:$E$20)))</f>
        <v/>
      </c>
      <c r="E186" s="52" t="s">
        <v>673</v>
      </c>
    </row>
    <row r="187" spans="1:5" ht="26.25" outlineLevel="1" thickBot="1" x14ac:dyDescent="0.25">
      <c r="A187" s="36">
        <v>12</v>
      </c>
      <c r="B187" s="33" t="s">
        <v>218</v>
      </c>
      <c r="C187" s="80"/>
      <c r="D187" s="56" t="str">
        <f>IF(E187="F",IF(C187="","",LOOKUP(C187,Instructions!$B$26:$B$34,Instructions!$E$26:$E$34)),IF(C187="","",LOOKUP(C187,Instructions!$B$12:$B$20,Instructions!$E$12:$E$20)))</f>
        <v/>
      </c>
      <c r="E187" s="52" t="s">
        <v>673</v>
      </c>
    </row>
    <row r="188" spans="1:5" ht="26.25" outlineLevel="1" thickBot="1" x14ac:dyDescent="0.25">
      <c r="A188" s="36">
        <v>12</v>
      </c>
      <c r="B188" s="50" t="s">
        <v>1186</v>
      </c>
      <c r="C188" s="80"/>
      <c r="D188" s="56" t="str">
        <f>IF(E188="F",IF(C188="","",LOOKUP(C188,Instructions!$B$26:$B$34,Instructions!$E$26:$E$34)),IF(C188="","",LOOKUP(C188,Instructions!$B$12:$B$20,Instructions!$E$12:$E$20)))</f>
        <v/>
      </c>
      <c r="E188" s="52" t="s">
        <v>673</v>
      </c>
    </row>
    <row r="189" spans="1:5" ht="26.25" outlineLevel="1" thickBot="1" x14ac:dyDescent="0.25">
      <c r="A189" s="36">
        <v>12</v>
      </c>
      <c r="B189" s="33" t="s">
        <v>219</v>
      </c>
      <c r="C189" s="80"/>
      <c r="D189" s="56" t="str">
        <f>IF(E189="F",IF(C189="","",LOOKUP(C189,Instructions!$B$26:$B$34,Instructions!$E$26:$E$34)),IF(C189="","",LOOKUP(C189,Instructions!$B$12:$B$20,Instructions!$E$12:$E$20)))</f>
        <v/>
      </c>
      <c r="E189" s="52" t="s">
        <v>673</v>
      </c>
    </row>
    <row r="190" spans="1:5" ht="26.25" outlineLevel="1" thickBot="1" x14ac:dyDescent="0.25">
      <c r="A190" s="36">
        <v>12</v>
      </c>
      <c r="B190" s="33" t="s">
        <v>220</v>
      </c>
      <c r="C190" s="80"/>
      <c r="D190" s="56" t="str">
        <f>IF(E190="F",IF(C190="","",LOOKUP(C190,Instructions!$B$26:$B$34,Instructions!$E$26:$E$34)),IF(C190="","",LOOKUP(C190,Instructions!$B$12:$B$20,Instructions!$E$12:$E$20)))</f>
        <v/>
      </c>
      <c r="E190" s="52" t="s">
        <v>673</v>
      </c>
    </row>
    <row r="191" spans="1:5" ht="39" outlineLevel="1" thickBot="1" x14ac:dyDescent="0.25">
      <c r="A191" s="36">
        <v>13</v>
      </c>
      <c r="B191" s="50" t="s">
        <v>703</v>
      </c>
      <c r="C191" s="80"/>
      <c r="D191" s="56" t="str">
        <f>IF(E191="F",IF(C191="","",LOOKUP(C191,Instructions!$B$26:$B$34,Instructions!$E$26:$E$34)),IF(C191="","",LOOKUP(C191,Instructions!$B$12:$B$20,Instructions!$E$12:$E$20)))</f>
        <v/>
      </c>
      <c r="E191" s="52" t="s">
        <v>673</v>
      </c>
    </row>
    <row r="192" spans="1:5" ht="51.75" outlineLevel="1" thickBot="1" x14ac:dyDescent="0.25">
      <c r="A192" s="36">
        <v>14</v>
      </c>
      <c r="B192" s="50" t="s">
        <v>704</v>
      </c>
      <c r="C192" s="80"/>
      <c r="D192" s="56" t="str">
        <f>IF(E192="F",IF(C192="","",LOOKUP(C192,Instructions!$B$26:$B$34,Instructions!$E$26:$E$34)),IF(C192="","",LOOKUP(C192,Instructions!$B$12:$B$20,Instructions!$E$12:$E$20)))</f>
        <v/>
      </c>
      <c r="E192" s="52" t="s">
        <v>673</v>
      </c>
    </row>
    <row r="193" spans="1:5" ht="13.5" outlineLevel="1" thickBot="1" x14ac:dyDescent="0.25">
      <c r="A193" s="36">
        <v>14</v>
      </c>
      <c r="B193" s="50" t="s">
        <v>221</v>
      </c>
      <c r="C193" s="80"/>
      <c r="D193" s="56" t="str">
        <f>IF(E193="F",IF(C193="","",LOOKUP(C193,Instructions!$B$26:$B$34,Instructions!$E$26:$E$34)),IF(C193="","",LOOKUP(C193,Instructions!$B$12:$B$20,Instructions!$E$12:$E$20)))</f>
        <v/>
      </c>
      <c r="E193" s="52" t="s">
        <v>673</v>
      </c>
    </row>
    <row r="194" spans="1:5" ht="13.5" outlineLevel="1" thickBot="1" x14ac:dyDescent="0.25">
      <c r="A194" s="36">
        <v>14</v>
      </c>
      <c r="B194" s="50" t="s">
        <v>222</v>
      </c>
      <c r="C194" s="80"/>
      <c r="D194" s="56" t="str">
        <f>IF(E194="F",IF(C194="","",LOOKUP(C194,Instructions!$B$26:$B$34,Instructions!$E$26:$E$34)),IF(C194="","",LOOKUP(C194,Instructions!$B$12:$B$20,Instructions!$E$12:$E$20)))</f>
        <v/>
      </c>
      <c r="E194" s="52" t="s">
        <v>673</v>
      </c>
    </row>
    <row r="195" spans="1:5" ht="26.25" outlineLevel="1" thickBot="1" x14ac:dyDescent="0.25">
      <c r="A195" s="36">
        <v>14</v>
      </c>
      <c r="B195" s="50" t="s">
        <v>1187</v>
      </c>
      <c r="C195" s="80"/>
      <c r="D195" s="56" t="str">
        <f>IF(E195="F",IF(C195="","",LOOKUP(C195,Instructions!$B$26:$B$34,Instructions!$E$26:$E$34)),IF(C195="","",LOOKUP(C195,Instructions!$B$12:$B$20,Instructions!$E$12:$E$20)))</f>
        <v/>
      </c>
      <c r="E195" s="52" t="s">
        <v>673</v>
      </c>
    </row>
    <row r="196" spans="1:5" ht="39" outlineLevel="1" thickBot="1" x14ac:dyDescent="0.25">
      <c r="A196" s="36">
        <v>15</v>
      </c>
      <c r="B196" s="50" t="s">
        <v>705</v>
      </c>
      <c r="C196" s="80"/>
      <c r="D196" s="56" t="str">
        <f>IF(E196="F",IF(C196="","",LOOKUP(C196,Instructions!$B$26:$B$34,Instructions!$E$26:$E$34)),IF(C196="","",LOOKUP(C196,Instructions!$B$12:$B$20,Instructions!$E$12:$E$20)))</f>
        <v/>
      </c>
      <c r="E196" s="52" t="s">
        <v>673</v>
      </c>
    </row>
    <row r="197" spans="1:5" ht="26.25" outlineLevel="1" thickBot="1" x14ac:dyDescent="0.25">
      <c r="A197" s="36">
        <v>15</v>
      </c>
      <c r="B197" s="50" t="s">
        <v>706</v>
      </c>
      <c r="C197" s="80"/>
      <c r="D197" s="56" t="str">
        <f>IF(E197="F",IF(C197="","",LOOKUP(C197,Instructions!$B$26:$B$34,Instructions!$E$26:$E$34)),IF(C197="","",LOOKUP(C197,Instructions!$B$12:$B$20,Instructions!$E$12:$E$20)))</f>
        <v/>
      </c>
      <c r="E197" s="52" t="s">
        <v>673</v>
      </c>
    </row>
    <row r="198" spans="1:5" ht="26.25" outlineLevel="1" thickBot="1" x14ac:dyDescent="0.25">
      <c r="A198" s="36">
        <v>15</v>
      </c>
      <c r="B198" s="50" t="s">
        <v>707</v>
      </c>
      <c r="C198" s="80"/>
      <c r="D198" s="56" t="str">
        <f>IF(E198="F",IF(C198="","",LOOKUP(C198,Instructions!$B$26:$B$34,Instructions!$E$26:$E$34)),IF(C198="","",LOOKUP(C198,Instructions!$B$12:$B$20,Instructions!$E$12:$E$20)))</f>
        <v/>
      </c>
      <c r="E198" s="52" t="s">
        <v>673</v>
      </c>
    </row>
    <row r="199" spans="1:5" ht="39" outlineLevel="1" thickBot="1" x14ac:dyDescent="0.25">
      <c r="A199" s="36">
        <v>16</v>
      </c>
      <c r="B199" s="50" t="s">
        <v>708</v>
      </c>
      <c r="C199" s="80"/>
      <c r="D199" s="56" t="str">
        <f>IF(E199="F",IF(C199="","",LOOKUP(C199,Instructions!$B$26:$B$34,Instructions!$E$26:$E$34)),IF(C199="","",LOOKUP(C199,Instructions!$B$12:$B$20,Instructions!$E$12:$E$20)))</f>
        <v/>
      </c>
      <c r="E199" s="52" t="s">
        <v>673</v>
      </c>
    </row>
    <row r="200" spans="1:5" ht="39" outlineLevel="1" thickBot="1" x14ac:dyDescent="0.25">
      <c r="A200" s="36">
        <v>17</v>
      </c>
      <c r="B200" s="50" t="s">
        <v>709</v>
      </c>
      <c r="C200" s="80"/>
      <c r="D200" s="56" t="str">
        <f>IF(E200="F",IF(C200="","",LOOKUP(C200,Instructions!$B$26:$B$34,Instructions!$E$26:$E$34)),IF(C200="","",LOOKUP(C200,Instructions!$B$12:$B$20,Instructions!$E$12:$E$20)))</f>
        <v/>
      </c>
      <c r="E200" s="52" t="s">
        <v>673</v>
      </c>
    </row>
    <row r="201" spans="1:5" ht="90" outlineLevel="1" thickBot="1" x14ac:dyDescent="0.25">
      <c r="A201" s="36">
        <v>18</v>
      </c>
      <c r="B201" s="50" t="s">
        <v>1188</v>
      </c>
      <c r="C201" s="80"/>
      <c r="D201" s="56" t="str">
        <f>IF(E201="F",IF(C201="","",LOOKUP(C201,Instructions!$B$26:$B$34,Instructions!$E$26:$E$34)),IF(C201="","",LOOKUP(C201,Instructions!$B$12:$B$20,Instructions!$E$12:$E$20)))</f>
        <v/>
      </c>
      <c r="E201" s="52" t="s">
        <v>673</v>
      </c>
    </row>
    <row r="202" spans="1:5" ht="90" outlineLevel="1" thickBot="1" x14ac:dyDescent="0.25">
      <c r="A202" s="36">
        <v>19</v>
      </c>
      <c r="B202" s="50" t="s">
        <v>1189</v>
      </c>
      <c r="C202" s="80"/>
      <c r="D202" s="56" t="str">
        <f>IF(E202="F",IF(C202="","",LOOKUP(C202,Instructions!$B$26:$B$34,Instructions!$E$26:$E$34)),IF(C202="","",LOOKUP(C202,Instructions!$B$12:$B$20,Instructions!$E$12:$E$20)))</f>
        <v/>
      </c>
      <c r="E202" s="52" t="s">
        <v>673</v>
      </c>
    </row>
    <row r="203" spans="1:5" ht="26.25" outlineLevel="1" thickBot="1" x14ac:dyDescent="0.25">
      <c r="A203" s="36">
        <v>20</v>
      </c>
      <c r="B203" s="50" t="s">
        <v>1190</v>
      </c>
      <c r="C203" s="80"/>
      <c r="D203" s="56" t="str">
        <f>IF(E203="F",IF(C203="","",LOOKUP(C203,Instructions!$B$26:$B$34,Instructions!$E$26:$E$34)),IF(C203="","",LOOKUP(C203,Instructions!$B$12:$B$20,Instructions!$E$12:$E$20)))</f>
        <v/>
      </c>
      <c r="E203" s="52" t="s">
        <v>673</v>
      </c>
    </row>
    <row r="204" spans="1:5" ht="13.5" outlineLevel="1" thickBot="1" x14ac:dyDescent="0.25">
      <c r="A204" s="36">
        <v>20</v>
      </c>
      <c r="B204" s="50" t="s">
        <v>1191</v>
      </c>
      <c r="C204" s="80"/>
      <c r="D204" s="56" t="str">
        <f>IF(E204="F",IF(C204="","",LOOKUP(C204,Instructions!$B$26:$B$34,Instructions!$E$26:$E$34)),IF(C204="","",LOOKUP(C204,Instructions!$B$12:$B$20,Instructions!$E$12:$E$20)))</f>
        <v/>
      </c>
      <c r="E204" s="52" t="s">
        <v>673</v>
      </c>
    </row>
    <row r="205" spans="1:5" ht="26.25" outlineLevel="1" thickBot="1" x14ac:dyDescent="0.25">
      <c r="A205" s="36">
        <v>20</v>
      </c>
      <c r="B205" s="50" t="s">
        <v>1192</v>
      </c>
      <c r="C205" s="80"/>
      <c r="D205" s="56" t="str">
        <f>IF(E205="F",IF(C205="","",LOOKUP(C205,Instructions!$B$26:$B$34,Instructions!$E$26:$E$34)),IF(C205="","",LOOKUP(C205,Instructions!$B$12:$B$20,Instructions!$E$12:$E$20)))</f>
        <v/>
      </c>
      <c r="E205" s="52" t="s">
        <v>673</v>
      </c>
    </row>
    <row r="206" spans="1:5" ht="13.5" thickBot="1" x14ac:dyDescent="0.25">
      <c r="A206" s="41"/>
      <c r="B206" s="12"/>
      <c r="C206" s="20">
        <f>COUNTA(C174:C205)</f>
        <v>0</v>
      </c>
    </row>
    <row r="207" spans="1:5" s="9" customFormat="1" ht="13.5" thickBot="1" x14ac:dyDescent="0.25">
      <c r="A207" s="40">
        <f>COUNT(A174:A205)</f>
        <v>32</v>
      </c>
      <c r="B207" s="3" t="s">
        <v>3</v>
      </c>
      <c r="C207" s="5"/>
      <c r="D207" s="6"/>
      <c r="E207" s="72"/>
    </row>
    <row r="210" spans="1:5" ht="13.5" thickBot="1" x14ac:dyDescent="0.25">
      <c r="C210" s="76"/>
    </row>
    <row r="211" spans="1:5" ht="13.5" thickBot="1" x14ac:dyDescent="0.25">
      <c r="B211" s="26" t="s">
        <v>16</v>
      </c>
      <c r="C211" s="68" t="str">
        <f>C$2</f>
        <v>Offeror A</v>
      </c>
    </row>
    <row r="212" spans="1:5" ht="16.5" thickBot="1" x14ac:dyDescent="0.3">
      <c r="B212" s="23" t="s">
        <v>30</v>
      </c>
      <c r="C212" s="79"/>
    </row>
    <row r="213" spans="1:5" ht="52.5" thickBot="1" x14ac:dyDescent="0.3">
      <c r="A213" s="37">
        <v>3.4</v>
      </c>
      <c r="B213" s="24"/>
      <c r="C213" s="28" t="s">
        <v>1166</v>
      </c>
      <c r="D213" s="28" t="s">
        <v>1635</v>
      </c>
      <c r="E213" s="28" t="s">
        <v>1636</v>
      </c>
    </row>
    <row r="214" spans="1:5" ht="13.5" outlineLevel="1" thickBot="1" x14ac:dyDescent="0.25">
      <c r="A214" s="36">
        <v>1</v>
      </c>
      <c r="B214" s="33" t="s">
        <v>172</v>
      </c>
      <c r="C214" s="80"/>
      <c r="D214" s="56" t="str">
        <f>IF(E214="F",IF(C214="","",LOOKUP(C214,Instructions!$B$26:$B$34,Instructions!$E$26:$E$34)),IF(C214="","",LOOKUP(C214,Instructions!$B$12:$B$20,Instructions!$E$12:$E$20)))</f>
        <v/>
      </c>
      <c r="E214" s="52" t="s">
        <v>673</v>
      </c>
    </row>
    <row r="215" spans="1:5" ht="13.5" outlineLevel="1" thickBot="1" x14ac:dyDescent="0.25">
      <c r="A215" s="36">
        <v>2</v>
      </c>
      <c r="B215" s="33" t="s">
        <v>173</v>
      </c>
      <c r="C215" s="80"/>
      <c r="D215" s="56" t="str">
        <f>IF(E215="F",IF(C215="","",LOOKUP(C215,Instructions!$B$26:$B$34,Instructions!$E$26:$E$34)),IF(C215="","",LOOKUP(C215,Instructions!$B$12:$B$20,Instructions!$E$12:$E$20)))</f>
        <v/>
      </c>
      <c r="E215" s="52" t="s">
        <v>673</v>
      </c>
    </row>
    <row r="216" spans="1:5" ht="13.5" outlineLevel="1" thickBot="1" x14ac:dyDescent="0.25">
      <c r="A216" s="36">
        <v>3</v>
      </c>
      <c r="B216" s="33" t="s">
        <v>174</v>
      </c>
      <c r="C216" s="80"/>
      <c r="D216" s="56" t="str">
        <f>IF(E216="F",IF(C216="","",LOOKUP(C216,Instructions!$B$26:$B$34,Instructions!$E$26:$E$34)),IF(C216="","",LOOKUP(C216,Instructions!$B$12:$B$20,Instructions!$E$12:$E$20)))</f>
        <v/>
      </c>
      <c r="E216" s="52" t="s">
        <v>673</v>
      </c>
    </row>
    <row r="217" spans="1:5" ht="13.5" outlineLevel="1" thickBot="1" x14ac:dyDescent="0.25">
      <c r="A217" s="36">
        <v>4</v>
      </c>
      <c r="B217" s="33" t="s">
        <v>175</v>
      </c>
      <c r="C217" s="80"/>
      <c r="D217" s="56" t="str">
        <f>IF(E217="F",IF(C217="","",LOOKUP(C217,Instructions!$B$26:$B$34,Instructions!$E$26:$E$34)),IF(C217="","",LOOKUP(C217,Instructions!$B$12:$B$20,Instructions!$E$12:$E$20)))</f>
        <v/>
      </c>
      <c r="E217" s="52" t="s">
        <v>673</v>
      </c>
    </row>
    <row r="218" spans="1:5" ht="13.5" outlineLevel="1" thickBot="1" x14ac:dyDescent="0.25">
      <c r="A218" s="36">
        <v>5</v>
      </c>
      <c r="B218" s="33" t="s">
        <v>176</v>
      </c>
      <c r="C218" s="80"/>
      <c r="D218" s="56" t="str">
        <f>IF(E218="F",IF(C218="","",LOOKUP(C218,Instructions!$B$26:$B$34,Instructions!$E$26:$E$34)),IF(C218="","",LOOKUP(C218,Instructions!$B$12:$B$20,Instructions!$E$12:$E$20)))</f>
        <v/>
      </c>
      <c r="E218" s="52" t="s">
        <v>673</v>
      </c>
    </row>
    <row r="219" spans="1:5" ht="13.5" outlineLevel="1" thickBot="1" x14ac:dyDescent="0.25">
      <c r="A219" s="36">
        <v>6</v>
      </c>
      <c r="B219" s="33" t="s">
        <v>177</v>
      </c>
      <c r="C219" s="80"/>
      <c r="D219" s="56" t="str">
        <f>IF(E219="F",IF(C219="","",LOOKUP(C219,Instructions!$B$26:$B$34,Instructions!$E$26:$E$34)),IF(C219="","",LOOKUP(C219,Instructions!$B$12:$B$20,Instructions!$E$12:$E$20)))</f>
        <v/>
      </c>
      <c r="E219" s="52" t="s">
        <v>673</v>
      </c>
    </row>
    <row r="220" spans="1:5" ht="39" outlineLevel="1" thickBot="1" x14ac:dyDescent="0.25">
      <c r="A220" s="36">
        <v>7</v>
      </c>
      <c r="B220" s="50" t="s">
        <v>210</v>
      </c>
      <c r="C220" s="80"/>
      <c r="D220" s="56" t="str">
        <f>IF(E220="F",IF(C220="","",LOOKUP(C220,Instructions!$B$26:$B$34,Instructions!$E$26:$E$34)),IF(C220="","",LOOKUP(C220,Instructions!$B$12:$B$20,Instructions!$E$12:$E$20)))</f>
        <v/>
      </c>
      <c r="E220" s="52" t="s">
        <v>673</v>
      </c>
    </row>
    <row r="221" spans="1:5" ht="13.5" outlineLevel="1" thickBot="1" x14ac:dyDescent="0.25">
      <c r="A221" s="36">
        <v>7</v>
      </c>
      <c r="B221" s="50" t="s">
        <v>191</v>
      </c>
      <c r="C221" s="80"/>
      <c r="D221" s="56" t="str">
        <f>IF(E221="F",IF(C221="","",LOOKUP(C221,Instructions!$B$26:$B$34,Instructions!$E$26:$E$34)),IF(C221="","",LOOKUP(C221,Instructions!$B$12:$B$20,Instructions!$E$12:$E$20)))</f>
        <v/>
      </c>
      <c r="E221" s="52" t="s">
        <v>673</v>
      </c>
    </row>
    <row r="222" spans="1:5" ht="13.5" outlineLevel="1" thickBot="1" x14ac:dyDescent="0.25">
      <c r="A222" s="36">
        <v>7</v>
      </c>
      <c r="B222" s="50" t="s">
        <v>1193</v>
      </c>
      <c r="C222" s="80"/>
      <c r="D222" s="56" t="str">
        <f>IF(E222="F",IF(C222="","",LOOKUP(C222,Instructions!$B$26:$B$34,Instructions!$E$26:$E$34)),IF(C222="","",LOOKUP(C222,Instructions!$B$12:$B$20,Instructions!$E$12:$E$20)))</f>
        <v/>
      </c>
      <c r="E222" s="52" t="s">
        <v>673</v>
      </c>
    </row>
    <row r="223" spans="1:5" ht="13.5" outlineLevel="1" thickBot="1" x14ac:dyDescent="0.25">
      <c r="A223" s="36">
        <v>8</v>
      </c>
      <c r="B223" s="33" t="s">
        <v>178</v>
      </c>
      <c r="C223" s="80"/>
      <c r="D223" s="56" t="str">
        <f>IF(E223="F",IF(C223="","",LOOKUP(C223,Instructions!$B$26:$B$34,Instructions!$E$26:$E$34)),IF(C223="","",LOOKUP(C223,Instructions!$B$12:$B$20,Instructions!$E$12:$E$20)))</f>
        <v/>
      </c>
      <c r="E223" s="52" t="s">
        <v>673</v>
      </c>
    </row>
    <row r="224" spans="1:5" ht="13.5" outlineLevel="1" thickBot="1" x14ac:dyDescent="0.25">
      <c r="A224" s="36">
        <v>9</v>
      </c>
      <c r="B224" s="33" t="s">
        <v>179</v>
      </c>
      <c r="C224" s="80"/>
      <c r="D224" s="56" t="str">
        <f>IF(E224="F",IF(C224="","",LOOKUP(C224,Instructions!$B$26:$B$34,Instructions!$E$26:$E$34)),IF(C224="","",LOOKUP(C224,Instructions!$B$12:$B$20,Instructions!$E$12:$E$20)))</f>
        <v/>
      </c>
      <c r="E224" s="52" t="s">
        <v>673</v>
      </c>
    </row>
    <row r="225" spans="1:5" ht="26.25" outlineLevel="1" thickBot="1" x14ac:dyDescent="0.25">
      <c r="A225" s="36">
        <v>10</v>
      </c>
      <c r="B225" s="33" t="s">
        <v>180</v>
      </c>
      <c r="C225" s="80"/>
      <c r="D225" s="56" t="str">
        <f>IF(E225="F",IF(C225="","",LOOKUP(C225,Instructions!$B$26:$B$34,Instructions!$E$26:$E$34)),IF(C225="","",LOOKUP(C225,Instructions!$B$12:$B$20,Instructions!$E$12:$E$20)))</f>
        <v/>
      </c>
      <c r="E225" s="52" t="s">
        <v>673</v>
      </c>
    </row>
    <row r="226" spans="1:5" ht="26.25" outlineLevel="1" thickBot="1" x14ac:dyDescent="0.25">
      <c r="A226" s="36">
        <v>11</v>
      </c>
      <c r="B226" s="33" t="s">
        <v>181</v>
      </c>
      <c r="C226" s="80"/>
      <c r="D226" s="56" t="str">
        <f>IF(E226="F",IF(C226="","",LOOKUP(C226,Instructions!$B$26:$B$34,Instructions!$E$26:$E$34)),IF(C226="","",LOOKUP(C226,Instructions!$B$12:$B$20,Instructions!$E$12:$E$20)))</f>
        <v/>
      </c>
      <c r="E226" s="52" t="s">
        <v>673</v>
      </c>
    </row>
    <row r="227" spans="1:5" ht="26.25" outlineLevel="1" thickBot="1" x14ac:dyDescent="0.25">
      <c r="A227" s="36">
        <v>12</v>
      </c>
      <c r="B227" s="33" t="s">
        <v>182</v>
      </c>
      <c r="C227" s="80"/>
      <c r="D227" s="56" t="str">
        <f>IF(E227="F",IF(C227="","",LOOKUP(C227,Instructions!$B$26:$B$34,Instructions!$E$26:$E$34)),IF(C227="","",LOOKUP(C227,Instructions!$B$12:$B$20,Instructions!$E$12:$E$20)))</f>
        <v/>
      </c>
      <c r="E227" s="52" t="s">
        <v>673</v>
      </c>
    </row>
    <row r="228" spans="1:5" ht="13.5" outlineLevel="1" thickBot="1" x14ac:dyDescent="0.25">
      <c r="A228" s="36">
        <v>13</v>
      </c>
      <c r="B228" s="33" t="s">
        <v>183</v>
      </c>
      <c r="C228" s="80"/>
      <c r="D228" s="56" t="str">
        <f>IF(E228="F",IF(C228="","",LOOKUP(C228,Instructions!$B$26:$B$34,Instructions!$E$26:$E$34)),IF(C228="","",LOOKUP(C228,Instructions!$B$12:$B$20,Instructions!$E$12:$E$20)))</f>
        <v/>
      </c>
      <c r="E228" s="52" t="s">
        <v>673</v>
      </c>
    </row>
    <row r="229" spans="1:5" ht="13.5" outlineLevel="1" thickBot="1" x14ac:dyDescent="0.25">
      <c r="A229" s="36">
        <v>14</v>
      </c>
      <c r="B229" s="33" t="s">
        <v>184</v>
      </c>
      <c r="C229" s="80"/>
      <c r="D229" s="56" t="str">
        <f>IF(E229="F",IF(C229="","",LOOKUP(C229,Instructions!$B$26:$B$34,Instructions!$E$26:$E$34)),IF(C229="","",LOOKUP(C229,Instructions!$B$12:$B$20,Instructions!$E$12:$E$20)))</f>
        <v/>
      </c>
      <c r="E229" s="52" t="s">
        <v>673</v>
      </c>
    </row>
    <row r="230" spans="1:5" ht="13.5" outlineLevel="1" thickBot="1" x14ac:dyDescent="0.25">
      <c r="A230" s="36">
        <v>15</v>
      </c>
      <c r="B230" s="33" t="s">
        <v>185</v>
      </c>
      <c r="C230" s="80"/>
      <c r="D230" s="56" t="str">
        <f>IF(E230="F",IF(C230="","",LOOKUP(C230,Instructions!$B$26:$B$34,Instructions!$E$26:$E$34)),IF(C230="","",LOOKUP(C230,Instructions!$B$12:$B$20,Instructions!$E$12:$E$20)))</f>
        <v/>
      </c>
      <c r="E230" s="52" t="s">
        <v>673</v>
      </c>
    </row>
    <row r="231" spans="1:5" ht="26.25" outlineLevel="1" thickBot="1" x14ac:dyDescent="0.25">
      <c r="A231" s="36">
        <v>16</v>
      </c>
      <c r="B231" s="33" t="s">
        <v>186</v>
      </c>
      <c r="C231" s="80"/>
      <c r="D231" s="56" t="str">
        <f>IF(E231="F",IF(C231="","",LOOKUP(C231,Instructions!$B$26:$B$34,Instructions!$E$26:$E$34)),IF(C231="","",LOOKUP(C231,Instructions!$B$12:$B$20,Instructions!$E$12:$E$20)))</f>
        <v/>
      </c>
      <c r="E231" s="52" t="s">
        <v>673</v>
      </c>
    </row>
    <row r="232" spans="1:5" ht="26.25" outlineLevel="1" thickBot="1" x14ac:dyDescent="0.25">
      <c r="A232" s="36">
        <v>17</v>
      </c>
      <c r="B232" s="33" t="s">
        <v>187</v>
      </c>
      <c r="C232" s="80"/>
      <c r="D232" s="56" t="str">
        <f>IF(E232="F",IF(C232="","",LOOKUP(C232,Instructions!$B$26:$B$34,Instructions!$E$26:$E$34)),IF(C232="","",LOOKUP(C232,Instructions!$B$12:$B$20,Instructions!$E$12:$E$20)))</f>
        <v/>
      </c>
      <c r="E232" s="52" t="s">
        <v>673</v>
      </c>
    </row>
    <row r="233" spans="1:5" ht="26.25" outlineLevel="1" thickBot="1" x14ac:dyDescent="0.25">
      <c r="A233" s="36">
        <v>18</v>
      </c>
      <c r="B233" s="33" t="s">
        <v>188</v>
      </c>
      <c r="C233" s="80"/>
      <c r="D233" s="56" t="str">
        <f>IF(E233="F",IF(C233="","",LOOKUP(C233,Instructions!$B$26:$B$34,Instructions!$E$26:$E$34)),IF(C233="","",LOOKUP(C233,Instructions!$B$12:$B$20,Instructions!$E$12:$E$20)))</f>
        <v/>
      </c>
      <c r="E233" s="52" t="s">
        <v>673</v>
      </c>
    </row>
    <row r="234" spans="1:5" ht="26.25" outlineLevel="1" thickBot="1" x14ac:dyDescent="0.25">
      <c r="A234" s="36">
        <v>19</v>
      </c>
      <c r="B234" s="33" t="s">
        <v>189</v>
      </c>
      <c r="C234" s="80"/>
      <c r="D234" s="56" t="str">
        <f>IF(E234="F",IF(C234="","",LOOKUP(C234,Instructions!$B$26:$B$34,Instructions!$E$26:$E$34)),IF(C234="","",LOOKUP(C234,Instructions!$B$12:$B$20,Instructions!$E$12:$E$20)))</f>
        <v/>
      </c>
      <c r="E234" s="52" t="s">
        <v>673</v>
      </c>
    </row>
    <row r="235" spans="1:5" ht="192" outlineLevel="1" thickBot="1" x14ac:dyDescent="0.25">
      <c r="A235" s="36">
        <v>20</v>
      </c>
      <c r="B235" s="50" t="s">
        <v>1194</v>
      </c>
      <c r="C235" s="80"/>
      <c r="D235" s="56" t="str">
        <f>IF(E235="F",IF(C235="","",LOOKUP(C235,Instructions!$B$26:$B$34,Instructions!$E$26:$E$34)),IF(C235="","",LOOKUP(C235,Instructions!$B$12:$B$20,Instructions!$E$12:$E$20)))</f>
        <v/>
      </c>
      <c r="E235" s="52" t="s">
        <v>673</v>
      </c>
    </row>
    <row r="236" spans="1:5" ht="141" outlineLevel="1" thickBot="1" x14ac:dyDescent="0.25">
      <c r="A236" s="36">
        <v>21</v>
      </c>
      <c r="B236" s="50" t="s">
        <v>710</v>
      </c>
      <c r="C236" s="80"/>
      <c r="D236" s="56" t="str">
        <f>IF(E236="F",IF(C236="","",LOOKUP(C236,Instructions!$B$26:$B$34,Instructions!$E$26:$E$34)),IF(C236="","",LOOKUP(C236,Instructions!$B$12:$B$20,Instructions!$E$12:$E$20)))</f>
        <v/>
      </c>
      <c r="E236" s="52" t="s">
        <v>673</v>
      </c>
    </row>
    <row r="237" spans="1:5" ht="26.25" outlineLevel="1" thickBot="1" x14ac:dyDescent="0.25">
      <c r="A237" s="36">
        <v>22</v>
      </c>
      <c r="B237" s="33" t="s">
        <v>711</v>
      </c>
      <c r="C237" s="80"/>
      <c r="D237" s="56" t="str">
        <f>IF(E237="F",IF(C237="","",LOOKUP(C237,Instructions!$B$26:$B$34,Instructions!$E$26:$E$34)),IF(C237="","",LOOKUP(C237,Instructions!$B$12:$B$20,Instructions!$E$12:$E$20)))</f>
        <v/>
      </c>
      <c r="E237" s="52" t="s">
        <v>673</v>
      </c>
    </row>
    <row r="238" spans="1:5" ht="39" outlineLevel="1" thickBot="1" x14ac:dyDescent="0.25">
      <c r="A238" s="36">
        <v>23</v>
      </c>
      <c r="B238" s="33" t="s">
        <v>712</v>
      </c>
      <c r="C238" s="80"/>
      <c r="D238" s="56" t="str">
        <f>IF(E238="F",IF(C238="","",LOOKUP(C238,Instructions!$B$26:$B$34,Instructions!$E$26:$E$34)),IF(C238="","",LOOKUP(C238,Instructions!$B$12:$B$20,Instructions!$E$12:$E$20)))</f>
        <v/>
      </c>
      <c r="E238" s="52" t="s">
        <v>673</v>
      </c>
    </row>
    <row r="239" spans="1:5" ht="26.25" outlineLevel="1" thickBot="1" x14ac:dyDescent="0.25">
      <c r="A239" s="36">
        <v>24</v>
      </c>
      <c r="B239" s="33" t="s">
        <v>713</v>
      </c>
      <c r="C239" s="80"/>
      <c r="D239" s="56" t="str">
        <f>IF(E239="F",IF(C239="","",LOOKUP(C239,Instructions!$B$26:$B$34,Instructions!$E$26:$E$34)),IF(C239="","",LOOKUP(C239,Instructions!$B$12:$B$20,Instructions!$E$12:$E$20)))</f>
        <v/>
      </c>
      <c r="E239" s="52" t="s">
        <v>673</v>
      </c>
    </row>
    <row r="240" spans="1:5" ht="26.25" outlineLevel="1" thickBot="1" x14ac:dyDescent="0.25">
      <c r="A240" s="36">
        <v>25</v>
      </c>
      <c r="B240" s="33" t="s">
        <v>714</v>
      </c>
      <c r="C240" s="80"/>
      <c r="D240" s="56" t="str">
        <f>IF(E240="F",IF(C240="","",LOOKUP(C240,Instructions!$B$26:$B$34,Instructions!$E$26:$E$34)),IF(C240="","",LOOKUP(C240,Instructions!$B$12:$B$20,Instructions!$E$12:$E$20)))</f>
        <v/>
      </c>
      <c r="E240" s="52" t="s">
        <v>673</v>
      </c>
    </row>
    <row r="241" spans="1:5" ht="26.25" outlineLevel="1" thickBot="1" x14ac:dyDescent="0.25">
      <c r="A241" s="36">
        <v>26</v>
      </c>
      <c r="B241" s="33" t="s">
        <v>715</v>
      </c>
      <c r="C241" s="80"/>
      <c r="D241" s="56" t="str">
        <f>IF(E241="F",IF(C241="","",LOOKUP(C241,Instructions!$B$26:$B$34,Instructions!$E$26:$E$34)),IF(C241="","",LOOKUP(C241,Instructions!$B$12:$B$20,Instructions!$E$12:$E$20)))</f>
        <v/>
      </c>
      <c r="E241" s="52" t="s">
        <v>673</v>
      </c>
    </row>
    <row r="242" spans="1:5" ht="64.5" outlineLevel="1" thickBot="1" x14ac:dyDescent="0.25">
      <c r="A242" s="36">
        <v>27</v>
      </c>
      <c r="B242" s="50" t="s">
        <v>1195</v>
      </c>
      <c r="C242" s="80"/>
      <c r="D242" s="56" t="str">
        <f>IF(E242="F",IF(C242="","",LOOKUP(C242,Instructions!$B$26:$B$34,Instructions!$E$26:$E$34)),IF(C242="","",LOOKUP(C242,Instructions!$B$12:$B$20,Instructions!$E$12:$E$20)))</f>
        <v/>
      </c>
      <c r="E242" s="52" t="s">
        <v>673</v>
      </c>
    </row>
    <row r="243" spans="1:5" ht="26.25" outlineLevel="1" thickBot="1" x14ac:dyDescent="0.25">
      <c r="A243" s="36">
        <v>27</v>
      </c>
      <c r="B243" s="50" t="s">
        <v>1196</v>
      </c>
      <c r="C243" s="80"/>
      <c r="D243" s="56" t="str">
        <f>IF(E243="F",IF(C243="","",LOOKUP(C243,Instructions!$B$26:$B$34,Instructions!$E$26:$E$34)),IF(C243="","",LOOKUP(C243,Instructions!$B$12:$B$20,Instructions!$E$12:$E$20)))</f>
        <v/>
      </c>
      <c r="E243" s="52" t="s">
        <v>673</v>
      </c>
    </row>
    <row r="244" spans="1:5" ht="26.25" outlineLevel="1" thickBot="1" x14ac:dyDescent="0.25">
      <c r="A244" s="36">
        <v>27</v>
      </c>
      <c r="B244" s="50" t="s">
        <v>1197</v>
      </c>
      <c r="C244" s="80"/>
      <c r="D244" s="56" t="str">
        <f>IF(E244="F",IF(C244="","",LOOKUP(C244,Instructions!$B$26:$B$34,Instructions!$E$26:$E$34)),IF(C244="","",LOOKUP(C244,Instructions!$B$12:$B$20,Instructions!$E$12:$E$20)))</f>
        <v/>
      </c>
      <c r="E244" s="52" t="s">
        <v>673</v>
      </c>
    </row>
    <row r="245" spans="1:5" ht="102.75" outlineLevel="1" thickBot="1" x14ac:dyDescent="0.25">
      <c r="A245" s="36">
        <v>28</v>
      </c>
      <c r="B245" s="50" t="s">
        <v>1664</v>
      </c>
      <c r="C245" s="80"/>
      <c r="D245" s="56" t="str">
        <f>IF(E245="F",IF(C245="","",LOOKUP(C245,Instructions!$B$26:$B$34,Instructions!$E$26:$E$34)),IF(C245="","",LOOKUP(C245,Instructions!$B$12:$B$20,Instructions!$E$12:$E$20)))</f>
        <v/>
      </c>
      <c r="E245" s="52" t="s">
        <v>673</v>
      </c>
    </row>
    <row r="246" spans="1:5" ht="26.25" outlineLevel="1" thickBot="1" x14ac:dyDescent="0.25">
      <c r="A246" s="36">
        <v>29</v>
      </c>
      <c r="B246" s="50" t="s">
        <v>716</v>
      </c>
      <c r="C246" s="80"/>
      <c r="D246" s="56" t="str">
        <f>IF(E246="F",IF(C246="","",LOOKUP(C246,Instructions!$B$26:$B$34,Instructions!$E$26:$E$34)),IF(C246="","",LOOKUP(C246,Instructions!$B$12:$B$20,Instructions!$E$12:$E$20)))</f>
        <v/>
      </c>
      <c r="E246" s="52" t="s">
        <v>673</v>
      </c>
    </row>
    <row r="247" spans="1:5" ht="51.75" outlineLevel="1" thickBot="1" x14ac:dyDescent="0.25">
      <c r="A247" s="36">
        <v>30</v>
      </c>
      <c r="B247" s="33" t="s">
        <v>717</v>
      </c>
      <c r="C247" s="80"/>
      <c r="D247" s="56" t="str">
        <f>IF(E247="F",IF(C247="","",LOOKUP(C247,Instructions!$B$26:$B$34,Instructions!$E$26:$E$34)),IF(C247="","",LOOKUP(C247,Instructions!$B$12:$B$20,Instructions!$E$12:$E$20)))</f>
        <v/>
      </c>
      <c r="E247" s="52" t="s">
        <v>673</v>
      </c>
    </row>
    <row r="248" spans="1:5" ht="51.75" outlineLevel="1" thickBot="1" x14ac:dyDescent="0.25">
      <c r="A248" s="36">
        <v>31</v>
      </c>
      <c r="B248" s="33" t="s">
        <v>190</v>
      </c>
      <c r="C248" s="80"/>
      <c r="D248" s="56" t="str">
        <f>IF(E248="F",IF(C248="","",LOOKUP(C248,Instructions!$B$26:$B$34,Instructions!$E$26:$E$34)),IF(C248="","",LOOKUP(C248,Instructions!$B$12:$B$20,Instructions!$E$12:$E$20)))</f>
        <v/>
      </c>
      <c r="E248" s="52" t="s">
        <v>673</v>
      </c>
    </row>
    <row r="249" spans="1:5" ht="13.5" thickBot="1" x14ac:dyDescent="0.25">
      <c r="B249" s="12"/>
      <c r="C249" s="20">
        <f>COUNTA(C214:C248)</f>
        <v>0</v>
      </c>
    </row>
    <row r="250" spans="1:5" s="9" customFormat="1" ht="13.5" thickBot="1" x14ac:dyDescent="0.25">
      <c r="A250" s="40">
        <f>COUNT(A214:A248)</f>
        <v>35</v>
      </c>
      <c r="B250" s="3" t="s">
        <v>3</v>
      </c>
      <c r="C250" s="5"/>
      <c r="D250" s="6"/>
      <c r="E250" s="72"/>
    </row>
    <row r="251" spans="1:5" ht="13.5" thickBot="1" x14ac:dyDescent="0.25">
      <c r="B251" s="4" t="s">
        <v>8</v>
      </c>
    </row>
    <row r="254" spans="1:5" ht="13.5" thickBot="1" x14ac:dyDescent="0.25">
      <c r="C254" s="76"/>
    </row>
    <row r="255" spans="1:5" ht="13.5" thickBot="1" x14ac:dyDescent="0.25">
      <c r="B255" s="26" t="s">
        <v>16</v>
      </c>
      <c r="C255" s="68" t="str">
        <f>C$2</f>
        <v>Offeror A</v>
      </c>
    </row>
    <row r="256" spans="1:5" ht="16.5" thickBot="1" x14ac:dyDescent="0.3">
      <c r="B256" s="23" t="s">
        <v>31</v>
      </c>
      <c r="C256" s="79"/>
    </row>
    <row r="257" spans="1:5" ht="52.5" thickBot="1" x14ac:dyDescent="0.3">
      <c r="A257" s="37">
        <v>3.5</v>
      </c>
      <c r="B257" s="24"/>
      <c r="C257" s="28" t="s">
        <v>1166</v>
      </c>
      <c r="D257" s="28" t="s">
        <v>1635</v>
      </c>
      <c r="E257" s="28" t="s">
        <v>1636</v>
      </c>
    </row>
    <row r="258" spans="1:5" ht="64.5" outlineLevel="1" thickBot="1" x14ac:dyDescent="0.25">
      <c r="A258" s="36">
        <v>1</v>
      </c>
      <c r="B258" s="50" t="s">
        <v>718</v>
      </c>
      <c r="C258" s="80"/>
      <c r="D258" s="56" t="str">
        <f>IF(E258="F",IF(C258="","",LOOKUP(C258,Instructions!$B$26:$B$34,Instructions!$E$26:$E$34)),IF(C258="","",LOOKUP(C258,Instructions!$B$12:$B$20,Instructions!$E$12:$E$20)))</f>
        <v/>
      </c>
      <c r="E258" s="52" t="s">
        <v>673</v>
      </c>
    </row>
    <row r="259" spans="1:5" ht="26.25" outlineLevel="1" thickBot="1" x14ac:dyDescent="0.25">
      <c r="A259" s="36">
        <v>2</v>
      </c>
      <c r="B259" s="33" t="s">
        <v>208</v>
      </c>
      <c r="C259" s="80"/>
      <c r="D259" s="56" t="str">
        <f>IF(E259="F",IF(C259="","",LOOKUP(C259,Instructions!$B$26:$B$34,Instructions!$E$26:$E$34)),IF(C259="","",LOOKUP(C259,Instructions!$B$12:$B$20,Instructions!$E$12:$E$20)))</f>
        <v/>
      </c>
      <c r="E259" s="52" t="s">
        <v>673</v>
      </c>
    </row>
    <row r="260" spans="1:5" ht="26.25" outlineLevel="1" thickBot="1" x14ac:dyDescent="0.25">
      <c r="A260" s="36">
        <v>3</v>
      </c>
      <c r="B260" s="33" t="s">
        <v>209</v>
      </c>
      <c r="C260" s="80"/>
      <c r="D260" s="56" t="str">
        <f>IF(E260="F",IF(C260="","",LOOKUP(C260,Instructions!$B$26:$B$34,Instructions!$E$26:$E$34)),IF(C260="","",LOOKUP(C260,Instructions!$B$12:$B$20,Instructions!$E$12:$E$20)))</f>
        <v/>
      </c>
      <c r="E260" s="52" t="s">
        <v>673</v>
      </c>
    </row>
    <row r="261" spans="1:5" ht="51.75" outlineLevel="1" thickBot="1" x14ac:dyDescent="0.25">
      <c r="A261" s="36">
        <v>4</v>
      </c>
      <c r="B261" s="50" t="s">
        <v>223</v>
      </c>
      <c r="C261" s="80"/>
      <c r="D261" s="56" t="str">
        <f>IF(E261="F",IF(C261="","",LOOKUP(C261,Instructions!$B$26:$B$34,Instructions!$E$26:$E$34)),IF(C261="","",LOOKUP(C261,Instructions!$B$12:$B$20,Instructions!$E$12:$E$20)))</f>
        <v/>
      </c>
      <c r="E261" s="52" t="s">
        <v>673</v>
      </c>
    </row>
    <row r="262" spans="1:5" ht="39" outlineLevel="1" thickBot="1" x14ac:dyDescent="0.25">
      <c r="A262" s="36">
        <v>5</v>
      </c>
      <c r="B262" s="33" t="s">
        <v>206</v>
      </c>
      <c r="C262" s="80"/>
      <c r="D262" s="56" t="str">
        <f>IF(E262="F",IF(C262="","",LOOKUP(C262,Instructions!$B$26:$B$34,Instructions!$E$26:$E$34)),IF(C262="","",LOOKUP(C262,Instructions!$B$12:$B$20,Instructions!$E$12:$E$20)))</f>
        <v/>
      </c>
      <c r="E262" s="52" t="s">
        <v>673</v>
      </c>
    </row>
    <row r="263" spans="1:5" ht="39" outlineLevel="1" thickBot="1" x14ac:dyDescent="0.25">
      <c r="A263" s="36">
        <v>6</v>
      </c>
      <c r="B263" s="33" t="s">
        <v>207</v>
      </c>
      <c r="C263" s="80"/>
      <c r="D263" s="56" t="str">
        <f>IF(E263="F",IF(C263="","",LOOKUP(C263,Instructions!$B$26:$B$34,Instructions!$E$26:$E$34)),IF(C263="","",LOOKUP(C263,Instructions!$B$12:$B$20,Instructions!$E$12:$E$20)))</f>
        <v/>
      </c>
      <c r="E263" s="52" t="s">
        <v>673</v>
      </c>
    </row>
    <row r="264" spans="1:5" ht="39" outlineLevel="1" thickBot="1" x14ac:dyDescent="0.25">
      <c r="A264" s="36">
        <v>7</v>
      </c>
      <c r="B264" s="33" t="s">
        <v>1198</v>
      </c>
      <c r="C264" s="80"/>
      <c r="D264" s="56" t="str">
        <f>IF(E264="F",IF(C264="","",LOOKUP(C264,Instructions!$B$26:$B$34,Instructions!$E$26:$E$34)),IF(C264="","",LOOKUP(C264,Instructions!$B$12:$B$20,Instructions!$E$12:$E$20)))</f>
        <v/>
      </c>
      <c r="E264" s="52" t="s">
        <v>673</v>
      </c>
    </row>
    <row r="265" spans="1:5" ht="77.25" outlineLevel="1" thickBot="1" x14ac:dyDescent="0.25">
      <c r="A265" s="36">
        <v>8</v>
      </c>
      <c r="B265" s="50" t="s">
        <v>1199</v>
      </c>
      <c r="C265" s="80"/>
      <c r="D265" s="56" t="str">
        <f>IF(E265="F",IF(C265="","",LOOKUP(C265,Instructions!$B$26:$B$34,Instructions!$E$26:$E$34)),IF(C265="","",LOOKUP(C265,Instructions!$B$12:$B$20,Instructions!$E$12:$E$20)))</f>
        <v/>
      </c>
      <c r="E265" s="52" t="s">
        <v>673</v>
      </c>
    </row>
    <row r="266" spans="1:5" ht="39" outlineLevel="1" thickBot="1" x14ac:dyDescent="0.25">
      <c r="A266" s="36">
        <v>9</v>
      </c>
      <c r="B266" s="33" t="s">
        <v>204</v>
      </c>
      <c r="C266" s="80"/>
      <c r="D266" s="56" t="str">
        <f>IF(E266="F",IF(C266="","",LOOKUP(C266,Instructions!$B$26:$B$34,Instructions!$E$26:$E$34)),IF(C266="","",LOOKUP(C266,Instructions!$B$12:$B$20,Instructions!$E$12:$E$20)))</f>
        <v/>
      </c>
      <c r="E266" s="52" t="s">
        <v>673</v>
      </c>
    </row>
    <row r="267" spans="1:5" ht="39" outlineLevel="1" thickBot="1" x14ac:dyDescent="0.25">
      <c r="A267" s="36">
        <v>10</v>
      </c>
      <c r="B267" s="33" t="s">
        <v>205</v>
      </c>
      <c r="C267" s="80"/>
      <c r="D267" s="56" t="str">
        <f>IF(E267="F",IF(C267="","",LOOKUP(C267,Instructions!$B$26:$B$34,Instructions!$E$26:$E$34)),IF(C267="","",LOOKUP(C267,Instructions!$B$12:$B$20,Instructions!$E$12:$E$20)))</f>
        <v/>
      </c>
      <c r="E267" s="52" t="s">
        <v>673</v>
      </c>
    </row>
    <row r="268" spans="1:5" ht="26.25" outlineLevel="1" thickBot="1" x14ac:dyDescent="0.25">
      <c r="A268" s="36">
        <v>11</v>
      </c>
      <c r="B268" s="33" t="s">
        <v>203</v>
      </c>
      <c r="C268" s="80"/>
      <c r="D268" s="56" t="str">
        <f>IF(E268="F",IF(C268="","",LOOKUP(C268,Instructions!$B$26:$B$34,Instructions!$E$26:$E$34)),IF(C268="","",LOOKUP(C268,Instructions!$B$12:$B$20,Instructions!$E$12:$E$20)))</f>
        <v/>
      </c>
      <c r="E268" s="52" t="s">
        <v>673</v>
      </c>
    </row>
    <row r="269" spans="1:5" ht="26.25" outlineLevel="1" thickBot="1" x14ac:dyDescent="0.25">
      <c r="A269" s="36">
        <v>12</v>
      </c>
      <c r="B269" s="33" t="s">
        <v>202</v>
      </c>
      <c r="C269" s="80"/>
      <c r="D269" s="56" t="str">
        <f>IF(E269="F",IF(C269="","",LOOKUP(C269,Instructions!$B$26:$B$34,Instructions!$E$26:$E$34)),IF(C269="","",LOOKUP(C269,Instructions!$B$12:$B$20,Instructions!$E$12:$E$20)))</f>
        <v/>
      </c>
      <c r="E269" s="52" t="s">
        <v>673</v>
      </c>
    </row>
    <row r="270" spans="1:5" ht="51.75" outlineLevel="1" thickBot="1" x14ac:dyDescent="0.25">
      <c r="A270" s="36">
        <v>13</v>
      </c>
      <c r="B270" s="50" t="s">
        <v>200</v>
      </c>
      <c r="C270" s="80"/>
      <c r="D270" s="56" t="str">
        <f>IF(E270="F",IF(C270="","",LOOKUP(C270,Instructions!$B$26:$B$34,Instructions!$E$26:$E$34)),IF(C270="","",LOOKUP(C270,Instructions!$B$12:$B$20,Instructions!$E$12:$E$20)))</f>
        <v/>
      </c>
      <c r="E270" s="52" t="s">
        <v>673</v>
      </c>
    </row>
    <row r="271" spans="1:5" ht="51.75" outlineLevel="1" thickBot="1" x14ac:dyDescent="0.25">
      <c r="A271" s="36">
        <v>14</v>
      </c>
      <c r="B271" s="50" t="s">
        <v>201</v>
      </c>
      <c r="C271" s="80"/>
      <c r="D271" s="56" t="str">
        <f>IF(E271="F",IF(C271="","",LOOKUP(C271,Instructions!$B$26:$B$34,Instructions!$E$26:$E$34)),IF(C271="","",LOOKUP(C271,Instructions!$B$12:$B$20,Instructions!$E$12:$E$20)))</f>
        <v/>
      </c>
      <c r="E271" s="52" t="s">
        <v>673</v>
      </c>
    </row>
    <row r="272" spans="1:5" ht="51.75" outlineLevel="1" thickBot="1" x14ac:dyDescent="0.25">
      <c r="A272" s="36">
        <v>15</v>
      </c>
      <c r="B272" s="50" t="s">
        <v>199</v>
      </c>
      <c r="C272" s="80"/>
      <c r="D272" s="56" t="str">
        <f>IF(E272="F",IF(C272="","",LOOKUP(C272,Instructions!$B$26:$B$34,Instructions!$E$26:$E$34)),IF(C272="","",LOOKUP(C272,Instructions!$B$12:$B$20,Instructions!$E$12:$E$20)))</f>
        <v/>
      </c>
      <c r="E272" s="52" t="s">
        <v>673</v>
      </c>
    </row>
    <row r="273" spans="1:5" ht="77.25" outlineLevel="1" thickBot="1" x14ac:dyDescent="0.25">
      <c r="A273" s="36">
        <v>16</v>
      </c>
      <c r="B273" s="50" t="s">
        <v>1200</v>
      </c>
      <c r="C273" s="80"/>
      <c r="D273" s="56" t="str">
        <f>IF(E273="F",IF(C273="","",LOOKUP(C273,Instructions!$B$26:$B$34,Instructions!$E$26:$E$34)),IF(C273="","",LOOKUP(C273,Instructions!$B$12:$B$20,Instructions!$E$12:$E$20)))</f>
        <v/>
      </c>
      <c r="E273" s="52" t="s">
        <v>673</v>
      </c>
    </row>
    <row r="274" spans="1:5" ht="26.25" outlineLevel="1" thickBot="1" x14ac:dyDescent="0.25">
      <c r="A274" s="36">
        <v>17</v>
      </c>
      <c r="B274" s="33" t="s">
        <v>196</v>
      </c>
      <c r="C274" s="80"/>
      <c r="D274" s="56" t="str">
        <f>IF(E274="F",IF(C274="","",LOOKUP(C274,Instructions!$B$26:$B$34,Instructions!$E$26:$E$34)),IF(C274="","",LOOKUP(C274,Instructions!$B$12:$B$20,Instructions!$E$12:$E$20)))</f>
        <v/>
      </c>
      <c r="E274" s="52" t="s">
        <v>673</v>
      </c>
    </row>
    <row r="275" spans="1:5" ht="26.25" outlineLevel="1" thickBot="1" x14ac:dyDescent="0.25">
      <c r="A275" s="36">
        <v>18</v>
      </c>
      <c r="B275" s="33" t="s">
        <v>197</v>
      </c>
      <c r="C275" s="80"/>
      <c r="D275" s="56" t="str">
        <f>IF(E275="F",IF(C275="","",LOOKUP(C275,Instructions!$B$26:$B$34,Instructions!$E$26:$E$34)),IF(C275="","",LOOKUP(C275,Instructions!$B$12:$B$20,Instructions!$E$12:$E$20)))</f>
        <v/>
      </c>
      <c r="E275" s="52" t="s">
        <v>673</v>
      </c>
    </row>
    <row r="276" spans="1:5" ht="102.75" outlineLevel="1" thickBot="1" x14ac:dyDescent="0.25">
      <c r="A276" s="36">
        <v>19</v>
      </c>
      <c r="B276" s="50" t="s">
        <v>1201</v>
      </c>
      <c r="C276" s="80"/>
      <c r="D276" s="56" t="str">
        <f>IF(E276="F",IF(C276="","",LOOKUP(C276,Instructions!$B$26:$B$34,Instructions!$E$26:$E$34)),IF(C276="","",LOOKUP(C276,Instructions!$B$12:$B$20,Instructions!$E$12:$E$20)))</f>
        <v/>
      </c>
      <c r="E276" s="52" t="s">
        <v>673</v>
      </c>
    </row>
    <row r="277" spans="1:5" ht="26.25" outlineLevel="1" thickBot="1" x14ac:dyDescent="0.25">
      <c r="A277" s="36">
        <v>20</v>
      </c>
      <c r="B277" s="50" t="s">
        <v>198</v>
      </c>
      <c r="C277" s="80"/>
      <c r="D277" s="56" t="str">
        <f>IF(E277="F",IF(C277="","",LOOKUP(C277,Instructions!$B$26:$B$34,Instructions!$E$26:$E$34)),IF(C277="","",LOOKUP(C277,Instructions!$B$12:$B$20,Instructions!$E$12:$E$20)))</f>
        <v/>
      </c>
      <c r="E277" s="52" t="s">
        <v>673</v>
      </c>
    </row>
    <row r="278" spans="1:5" ht="77.25" outlineLevel="1" thickBot="1" x14ac:dyDescent="0.25">
      <c r="A278" s="36">
        <v>21</v>
      </c>
      <c r="B278" s="50" t="s">
        <v>211</v>
      </c>
      <c r="C278" s="80"/>
      <c r="D278" s="56" t="str">
        <f>IF(E278="F",IF(C278="","",LOOKUP(C278,Instructions!$B$26:$B$34,Instructions!$E$26:$E$34)),IF(C278="","",LOOKUP(C278,Instructions!$B$12:$B$20,Instructions!$E$12:$E$20)))</f>
        <v/>
      </c>
      <c r="E278" s="52" t="s">
        <v>673</v>
      </c>
    </row>
    <row r="279" spans="1:5" ht="39" outlineLevel="1" thickBot="1" x14ac:dyDescent="0.25">
      <c r="A279" s="36">
        <v>22</v>
      </c>
      <c r="B279" s="50" t="s">
        <v>212</v>
      </c>
      <c r="C279" s="80"/>
      <c r="D279" s="56" t="str">
        <f>IF(E279="F",IF(C279="","",LOOKUP(C279,Instructions!$B$26:$B$34,Instructions!$E$26:$E$34)),IF(C279="","",LOOKUP(C279,Instructions!$B$12:$B$20,Instructions!$E$12:$E$20)))</f>
        <v/>
      </c>
      <c r="E279" s="52" t="s">
        <v>673</v>
      </c>
    </row>
    <row r="280" spans="1:5" ht="90" outlineLevel="1" thickBot="1" x14ac:dyDescent="0.25">
      <c r="A280" s="36">
        <v>23</v>
      </c>
      <c r="B280" s="50" t="s">
        <v>719</v>
      </c>
      <c r="C280" s="80"/>
      <c r="D280" s="56" t="str">
        <f>IF(E280="F",IF(C280="","",LOOKUP(C280,Instructions!$B$26:$B$34,Instructions!$E$26:$E$34)),IF(C280="","",LOOKUP(C280,Instructions!$B$12:$B$20,Instructions!$E$12:$E$20)))</f>
        <v/>
      </c>
      <c r="E280" s="52" t="s">
        <v>673</v>
      </c>
    </row>
    <row r="281" spans="1:5" ht="39" outlineLevel="1" thickBot="1" x14ac:dyDescent="0.25">
      <c r="A281" s="36">
        <v>24</v>
      </c>
      <c r="B281" s="50" t="s">
        <v>195</v>
      </c>
      <c r="C281" s="80"/>
      <c r="D281" s="56" t="str">
        <f>IF(E281="F",IF(C281="","",LOOKUP(C281,Instructions!$B$26:$B$34,Instructions!$E$26:$E$34)),IF(C281="","",LOOKUP(C281,Instructions!$B$12:$B$20,Instructions!$E$12:$E$20)))</f>
        <v/>
      </c>
      <c r="E281" s="52" t="s">
        <v>673</v>
      </c>
    </row>
    <row r="282" spans="1:5" ht="77.25" outlineLevel="1" thickBot="1" x14ac:dyDescent="0.25">
      <c r="A282" s="36">
        <v>25</v>
      </c>
      <c r="B282" s="50" t="s">
        <v>720</v>
      </c>
      <c r="C282" s="80"/>
      <c r="D282" s="56" t="str">
        <f>IF(E282="F",IF(C282="","",LOOKUP(C282,Instructions!$B$26:$B$34,Instructions!$E$26:$E$34)),IF(C282="","",LOOKUP(C282,Instructions!$B$12:$B$20,Instructions!$E$12:$E$20)))</f>
        <v/>
      </c>
      <c r="E282" s="52" t="s">
        <v>673</v>
      </c>
    </row>
    <row r="283" spans="1:5" ht="26.25" outlineLevel="1" thickBot="1" x14ac:dyDescent="0.25">
      <c r="A283" s="36">
        <v>26</v>
      </c>
      <c r="B283" s="50" t="s">
        <v>194</v>
      </c>
      <c r="C283" s="80"/>
      <c r="D283" s="56" t="str">
        <f>IF(E283="F",IF(C283="","",LOOKUP(C283,Instructions!$B$26:$B$34,Instructions!$E$26:$E$34)),IF(C283="","",LOOKUP(C283,Instructions!$B$12:$B$20,Instructions!$E$12:$E$20)))</f>
        <v/>
      </c>
      <c r="E283" s="52" t="s">
        <v>673</v>
      </c>
    </row>
    <row r="284" spans="1:5" ht="64.5" outlineLevel="1" thickBot="1" x14ac:dyDescent="0.25">
      <c r="A284" s="36">
        <v>27</v>
      </c>
      <c r="B284" s="50" t="s">
        <v>721</v>
      </c>
      <c r="C284" s="80"/>
      <c r="D284" s="56" t="str">
        <f>IF(E284="F",IF(C284="","",LOOKUP(C284,Instructions!$B$26:$B$34,Instructions!$E$26:$E$34)),IF(C284="","",LOOKUP(C284,Instructions!$B$12:$B$20,Instructions!$E$12:$E$20)))</f>
        <v/>
      </c>
      <c r="E284" s="52" t="s">
        <v>673</v>
      </c>
    </row>
    <row r="285" spans="1:5" ht="64.5" outlineLevel="1" thickBot="1" x14ac:dyDescent="0.25">
      <c r="A285" s="36">
        <v>28</v>
      </c>
      <c r="B285" s="50" t="s">
        <v>214</v>
      </c>
      <c r="C285" s="80"/>
      <c r="D285" s="56" t="str">
        <f>IF(E285="F",IF(C285="","",LOOKUP(C285,Instructions!$B$26:$B$34,Instructions!$E$26:$E$34)),IF(C285="","",LOOKUP(C285,Instructions!$B$12:$B$20,Instructions!$E$12:$E$20)))</f>
        <v/>
      </c>
      <c r="E285" s="52" t="s">
        <v>673</v>
      </c>
    </row>
    <row r="286" spans="1:5" ht="39" outlineLevel="1" thickBot="1" x14ac:dyDescent="0.25">
      <c r="A286" s="36">
        <v>29</v>
      </c>
      <c r="B286" s="33" t="s">
        <v>722</v>
      </c>
      <c r="C286" s="80"/>
      <c r="D286" s="56" t="str">
        <f>IF(E286="F",IF(C286="","",LOOKUP(C286,Instructions!$B$26:$B$34,Instructions!$E$26:$E$34)),IF(C286="","",LOOKUP(C286,Instructions!$B$12:$B$20,Instructions!$E$12:$E$20)))</f>
        <v/>
      </c>
      <c r="E286" s="52" t="s">
        <v>673</v>
      </c>
    </row>
    <row r="287" spans="1:5" ht="39" outlineLevel="1" thickBot="1" x14ac:dyDescent="0.25">
      <c r="A287" s="36">
        <v>30</v>
      </c>
      <c r="B287" s="33" t="s">
        <v>193</v>
      </c>
      <c r="C287" s="80"/>
      <c r="D287" s="56" t="str">
        <f>IF(E287="F",IF(C287="","",LOOKUP(C287,Instructions!$B$26:$B$34,Instructions!$E$26:$E$34)),IF(C287="","",LOOKUP(C287,Instructions!$B$12:$B$20,Instructions!$E$12:$E$20)))</f>
        <v/>
      </c>
      <c r="E287" s="52" t="s">
        <v>673</v>
      </c>
    </row>
    <row r="288" spans="1:5" ht="64.5" outlineLevel="1" thickBot="1" x14ac:dyDescent="0.25">
      <c r="A288" s="36">
        <v>31</v>
      </c>
      <c r="B288" s="50" t="s">
        <v>213</v>
      </c>
      <c r="C288" s="80"/>
      <c r="D288" s="56" t="str">
        <f>IF(E288="F",IF(C288="","",LOOKUP(C288,Instructions!$B$26:$B$34,Instructions!$E$26:$E$34)),IF(C288="","",LOOKUP(C288,Instructions!$B$12:$B$20,Instructions!$E$12:$E$20)))</f>
        <v/>
      </c>
      <c r="E288" s="52" t="s">
        <v>673</v>
      </c>
    </row>
    <row r="289" spans="1:5" ht="153.75" outlineLevel="1" thickBot="1" x14ac:dyDescent="0.25">
      <c r="A289" s="36">
        <v>32</v>
      </c>
      <c r="B289" s="50" t="s">
        <v>723</v>
      </c>
      <c r="C289" s="80"/>
      <c r="D289" s="56" t="str">
        <f>IF(E289="F",IF(C289="","",LOOKUP(C289,Instructions!$B$26:$B$34,Instructions!$E$26:$E$34)),IF(C289="","",LOOKUP(C289,Instructions!$B$12:$B$20,Instructions!$E$12:$E$20)))</f>
        <v/>
      </c>
      <c r="E289" s="52" t="s">
        <v>673</v>
      </c>
    </row>
    <row r="290" spans="1:5" ht="51.75" outlineLevel="1" thickBot="1" x14ac:dyDescent="0.25">
      <c r="A290" s="36">
        <v>33</v>
      </c>
      <c r="B290" s="50" t="s">
        <v>724</v>
      </c>
      <c r="C290" s="80"/>
      <c r="D290" s="56" t="str">
        <f>IF(E290="F",IF(C290="","",LOOKUP(C290,Instructions!$B$26:$B$34,Instructions!$E$26:$E$34)),IF(C290="","",LOOKUP(C290,Instructions!$B$12:$B$20,Instructions!$E$12:$E$20)))</f>
        <v/>
      </c>
      <c r="E290" s="52" t="s">
        <v>673</v>
      </c>
    </row>
    <row r="291" spans="1:5" ht="51.75" outlineLevel="1" thickBot="1" x14ac:dyDescent="0.25">
      <c r="A291" s="36">
        <v>34</v>
      </c>
      <c r="B291" s="50" t="s">
        <v>725</v>
      </c>
      <c r="C291" s="80"/>
      <c r="D291" s="56" t="str">
        <f>IF(E291="F",IF(C291="","",LOOKUP(C291,Instructions!$B$26:$B$34,Instructions!$E$26:$E$34)),IF(C291="","",LOOKUP(C291,Instructions!$B$12:$B$20,Instructions!$E$12:$E$20)))</f>
        <v/>
      </c>
      <c r="E291" s="52" t="s">
        <v>673</v>
      </c>
    </row>
    <row r="292" spans="1:5" ht="51.75" outlineLevel="1" thickBot="1" x14ac:dyDescent="0.25">
      <c r="A292" s="36">
        <v>35</v>
      </c>
      <c r="B292" s="50" t="s">
        <v>192</v>
      </c>
      <c r="C292" s="80"/>
      <c r="D292" s="56" t="str">
        <f>IF(E292="F",IF(C292="","",LOOKUP(C292,Instructions!$B$26:$B$34,Instructions!$E$26:$E$34)),IF(C292="","",LOOKUP(C292,Instructions!$B$12:$B$20,Instructions!$E$12:$E$20)))</f>
        <v/>
      </c>
      <c r="E292" s="52" t="s">
        <v>673</v>
      </c>
    </row>
    <row r="293" spans="1:5" ht="13.5" thickBot="1" x14ac:dyDescent="0.25">
      <c r="B293" s="12"/>
      <c r="C293" s="20">
        <f>COUNTA(C258:C292)</f>
        <v>0</v>
      </c>
    </row>
    <row r="294" spans="1:5" s="9" customFormat="1" ht="13.5" thickBot="1" x14ac:dyDescent="0.25">
      <c r="A294" s="40">
        <f>COUNT(A258:A292)</f>
        <v>35</v>
      </c>
      <c r="B294" s="3" t="s">
        <v>3</v>
      </c>
      <c r="C294" s="5"/>
      <c r="D294" s="6"/>
      <c r="E294" s="72"/>
    </row>
    <row r="297" spans="1:5" ht="13.5" thickBot="1" x14ac:dyDescent="0.25">
      <c r="C297" s="76"/>
    </row>
    <row r="298" spans="1:5" ht="13.5" thickBot="1" x14ac:dyDescent="0.25">
      <c r="B298" s="26" t="s">
        <v>16</v>
      </c>
      <c r="C298" s="68" t="str">
        <f>C$2</f>
        <v>Offeror A</v>
      </c>
    </row>
    <row r="299" spans="1:5" ht="16.5" thickBot="1" x14ac:dyDescent="0.3">
      <c r="B299" s="23" t="s">
        <v>32</v>
      </c>
      <c r="C299" s="79"/>
    </row>
    <row r="300" spans="1:5" ht="52.5" thickBot="1" x14ac:dyDescent="0.3">
      <c r="A300" s="37">
        <v>3.6</v>
      </c>
      <c r="B300" s="24"/>
      <c r="C300" s="28" t="s">
        <v>1166</v>
      </c>
      <c r="D300" s="28" t="s">
        <v>1635</v>
      </c>
      <c r="E300" s="28" t="s">
        <v>1636</v>
      </c>
    </row>
    <row r="301" spans="1:5" ht="26.25" outlineLevel="1" thickBot="1" x14ac:dyDescent="0.25">
      <c r="A301" s="36">
        <v>1</v>
      </c>
      <c r="B301" s="33" t="s">
        <v>726</v>
      </c>
      <c r="C301" s="80"/>
      <c r="D301" s="56" t="str">
        <f>IF(E301="F",IF(C301="","",LOOKUP(C301,Instructions!$B$26:$B$34,Instructions!$E$26:$E$34)),IF(C301="","",LOOKUP(C301,Instructions!$B$12:$B$20,Instructions!$E$12:$E$20)))</f>
        <v/>
      </c>
      <c r="E301" s="52" t="s">
        <v>673</v>
      </c>
    </row>
    <row r="302" spans="1:5" ht="26.25" outlineLevel="1" thickBot="1" x14ac:dyDescent="0.25">
      <c r="A302" s="36">
        <v>2</v>
      </c>
      <c r="B302" s="33" t="s">
        <v>727</v>
      </c>
      <c r="C302" s="80"/>
      <c r="D302" s="56" t="str">
        <f>IF(E302="F",IF(C302="","",LOOKUP(C302,Instructions!$B$26:$B$34,Instructions!$E$26:$E$34)),IF(C302="","",LOOKUP(C302,Instructions!$B$12:$B$20,Instructions!$E$12:$E$20)))</f>
        <v/>
      </c>
      <c r="E302" s="52" t="s">
        <v>673</v>
      </c>
    </row>
    <row r="303" spans="1:5" ht="39" outlineLevel="1" thickBot="1" x14ac:dyDescent="0.25">
      <c r="A303" s="36">
        <v>3</v>
      </c>
      <c r="B303" s="33" t="s">
        <v>728</v>
      </c>
      <c r="C303" s="80"/>
      <c r="D303" s="56" t="str">
        <f>IF(E303="F",IF(C303="","",LOOKUP(C303,Instructions!$B$26:$B$34,Instructions!$E$26:$E$34)),IF(C303="","",LOOKUP(C303,Instructions!$B$12:$B$20,Instructions!$E$12:$E$20)))</f>
        <v/>
      </c>
      <c r="E303" s="52" t="s">
        <v>673</v>
      </c>
    </row>
    <row r="304" spans="1:5" ht="39" outlineLevel="1" thickBot="1" x14ac:dyDescent="0.25">
      <c r="A304" s="36">
        <v>4</v>
      </c>
      <c r="B304" s="33" t="s">
        <v>168</v>
      </c>
      <c r="C304" s="80"/>
      <c r="D304" s="56" t="str">
        <f>IF(E304="F",IF(C304="","",LOOKUP(C304,Instructions!$B$26:$B$34,Instructions!$E$26:$E$34)),IF(C304="","",LOOKUP(C304,Instructions!$B$12:$B$20,Instructions!$E$12:$E$20)))</f>
        <v/>
      </c>
      <c r="E304" s="52" t="s">
        <v>673</v>
      </c>
    </row>
    <row r="305" spans="1:5" ht="51.75" outlineLevel="1" thickBot="1" x14ac:dyDescent="0.25">
      <c r="A305" s="36">
        <v>5</v>
      </c>
      <c r="B305" s="50" t="s">
        <v>1202</v>
      </c>
      <c r="C305" s="80"/>
      <c r="D305" s="56" t="str">
        <f>IF(E305="F",IF(C305="","",LOOKUP(C305,Instructions!$B$26:$B$34,Instructions!$E$26:$E$34)),IF(C305="","",LOOKUP(C305,Instructions!$B$12:$B$20,Instructions!$E$12:$E$20)))</f>
        <v/>
      </c>
      <c r="E305" s="52" t="s">
        <v>673</v>
      </c>
    </row>
    <row r="306" spans="1:5" ht="51.75" outlineLevel="1" thickBot="1" x14ac:dyDescent="0.25">
      <c r="A306" s="36">
        <v>5</v>
      </c>
      <c r="B306" s="50" t="s">
        <v>1203</v>
      </c>
      <c r="C306" s="80"/>
      <c r="D306" s="56" t="str">
        <f>IF(E306="F",IF(C306="","",LOOKUP(C306,Instructions!$B$26:$B$34,Instructions!$E$26:$E$34)),IF(C306="","",LOOKUP(C306,Instructions!$B$12:$B$20,Instructions!$E$12:$E$20)))</f>
        <v/>
      </c>
      <c r="E306" s="52" t="s">
        <v>673</v>
      </c>
    </row>
    <row r="307" spans="1:5" ht="39" outlineLevel="1" thickBot="1" x14ac:dyDescent="0.25">
      <c r="A307" s="36">
        <v>5</v>
      </c>
      <c r="B307" s="50" t="s">
        <v>729</v>
      </c>
      <c r="C307" s="80"/>
      <c r="D307" s="56" t="str">
        <f>IF(E307="F",IF(C307="","",LOOKUP(C307,Instructions!$B$26:$B$34,Instructions!$E$26:$E$34)),IF(C307="","",LOOKUP(C307,Instructions!$B$12:$B$20,Instructions!$E$12:$E$20)))</f>
        <v/>
      </c>
      <c r="E307" s="52" t="s">
        <v>673</v>
      </c>
    </row>
    <row r="308" spans="1:5" ht="39" outlineLevel="1" thickBot="1" x14ac:dyDescent="0.25">
      <c r="A308" s="36">
        <v>6</v>
      </c>
      <c r="B308" s="33" t="s">
        <v>730</v>
      </c>
      <c r="C308" s="80"/>
      <c r="D308" s="56" t="str">
        <f>IF(E308="F",IF(C308="","",LOOKUP(C308,Instructions!$B$26:$B$34,Instructions!$E$26:$E$34)),IF(C308="","",LOOKUP(C308,Instructions!$B$12:$B$20,Instructions!$E$12:$E$20)))</f>
        <v/>
      </c>
      <c r="E308" s="52" t="s">
        <v>673</v>
      </c>
    </row>
    <row r="309" spans="1:5" ht="51.75" outlineLevel="1" thickBot="1" x14ac:dyDescent="0.25">
      <c r="A309" s="36">
        <v>7</v>
      </c>
      <c r="B309" s="33" t="s">
        <v>169</v>
      </c>
      <c r="C309" s="80"/>
      <c r="D309" s="56" t="str">
        <f>IF(E309="F",IF(C309="","",LOOKUP(C309,Instructions!$B$26:$B$34,Instructions!$E$26:$E$34)),IF(C309="","",LOOKUP(C309,Instructions!$B$12:$B$20,Instructions!$E$12:$E$20)))</f>
        <v/>
      </c>
      <c r="E309" s="52" t="s">
        <v>673</v>
      </c>
    </row>
    <row r="310" spans="1:5" ht="39" outlineLevel="1" thickBot="1" x14ac:dyDescent="0.25">
      <c r="A310" s="36">
        <v>8</v>
      </c>
      <c r="B310" s="33" t="s">
        <v>170</v>
      </c>
      <c r="C310" s="80"/>
      <c r="D310" s="56" t="str">
        <f>IF(E310="F",IF(C310="","",LOOKUP(C310,Instructions!$B$26:$B$34,Instructions!$E$26:$E$34)),IF(C310="","",LOOKUP(C310,Instructions!$B$12:$B$20,Instructions!$E$12:$E$20)))</f>
        <v/>
      </c>
      <c r="E310" s="52" t="s">
        <v>673</v>
      </c>
    </row>
    <row r="311" spans="1:5" ht="39" outlineLevel="1" thickBot="1" x14ac:dyDescent="0.25">
      <c r="A311" s="36">
        <v>9</v>
      </c>
      <c r="B311" s="33" t="s">
        <v>731</v>
      </c>
      <c r="C311" s="80"/>
      <c r="D311" s="56" t="str">
        <f>IF(E311="F",IF(C311="","",LOOKUP(C311,Instructions!$B$26:$B$34,Instructions!$E$26:$E$34)),IF(C311="","",LOOKUP(C311,Instructions!$B$12:$B$20,Instructions!$E$12:$E$20)))</f>
        <v/>
      </c>
      <c r="E311" s="52" t="s">
        <v>673</v>
      </c>
    </row>
    <row r="312" spans="1:5" ht="51.75" outlineLevel="1" thickBot="1" x14ac:dyDescent="0.25">
      <c r="A312" s="36">
        <v>10</v>
      </c>
      <c r="B312" s="33" t="s">
        <v>171</v>
      </c>
      <c r="C312" s="80"/>
      <c r="D312" s="56" t="str">
        <f>IF(E312="F",IF(C312="","",LOOKUP(C312,Instructions!$B$26:$B$34,Instructions!$E$26:$E$34)),IF(C312="","",LOOKUP(C312,Instructions!$B$12:$B$20,Instructions!$E$12:$E$20)))</f>
        <v/>
      </c>
      <c r="E312" s="52" t="s">
        <v>673</v>
      </c>
    </row>
    <row r="313" spans="1:5" ht="13.5" thickBot="1" x14ac:dyDescent="0.25">
      <c r="B313" s="12"/>
      <c r="C313" s="20">
        <f>COUNTA(C301:C312)</f>
        <v>0</v>
      </c>
    </row>
    <row r="314" spans="1:5" s="9" customFormat="1" ht="13.5" thickBot="1" x14ac:dyDescent="0.25">
      <c r="A314" s="40">
        <f>COUNT(A301:A312)</f>
        <v>12</v>
      </c>
      <c r="B314" s="3" t="s">
        <v>3</v>
      </c>
      <c r="C314" s="5"/>
      <c r="D314" s="6"/>
      <c r="E314" s="72"/>
    </row>
    <row r="317" spans="1:5" ht="13.5" thickBot="1" x14ac:dyDescent="0.25">
      <c r="C317" s="76"/>
    </row>
    <row r="318" spans="1:5" ht="13.5" thickBot="1" x14ac:dyDescent="0.25">
      <c r="B318" s="26" t="s">
        <v>16</v>
      </c>
      <c r="C318" s="68" t="str">
        <f>C$2</f>
        <v>Offeror A</v>
      </c>
    </row>
    <row r="319" spans="1:5" ht="16.5" thickBot="1" x14ac:dyDescent="0.3">
      <c r="B319" s="23" t="s">
        <v>54</v>
      </c>
      <c r="C319" s="21"/>
    </row>
    <row r="320" spans="1:5" ht="16.5" thickBot="1" x14ac:dyDescent="0.3">
      <c r="A320" s="73"/>
      <c r="B320" s="15"/>
      <c r="C320" s="28" t="s">
        <v>1166</v>
      </c>
    </row>
    <row r="321" spans="1:5" ht="13.5" outlineLevel="1" thickBot="1" x14ac:dyDescent="0.25">
      <c r="A321" s="37">
        <v>1</v>
      </c>
      <c r="B321" s="105"/>
      <c r="C321" s="97"/>
      <c r="D321" s="81" t="str">
        <f>IF(E321="F",IF(C321="","",LOOKUP(C321,Instructions!$B$26:$B$34,Instructions!$E$26:$E$34)),IF(C321="","",LOOKUP(C321,Instructions!$B$12:$B$20,Instructions!$E$12:$E$20)))</f>
        <v/>
      </c>
      <c r="E321" s="98" t="s">
        <v>673</v>
      </c>
    </row>
    <row r="322" spans="1:5" ht="13.5" outlineLevel="1" thickBot="1" x14ac:dyDescent="0.25">
      <c r="A322" s="36">
        <v>2</v>
      </c>
      <c r="B322" s="33"/>
      <c r="C322" s="97"/>
      <c r="D322" s="81" t="str">
        <f>IF(E322="F",IF(C322="","",LOOKUP(C322,Instructions!$B$26:$B$34,Instructions!$E$26:$E$34)),IF(C322="","",LOOKUP(C322,Instructions!$B$12:$B$20,Instructions!$E$12:$E$20)))</f>
        <v/>
      </c>
      <c r="E322" s="98" t="s">
        <v>673</v>
      </c>
    </row>
    <row r="323" spans="1:5" ht="13.5" outlineLevel="1" thickBot="1" x14ac:dyDescent="0.25">
      <c r="A323" s="36">
        <v>3</v>
      </c>
      <c r="B323" s="33"/>
      <c r="C323" s="97"/>
      <c r="D323" s="81" t="str">
        <f>IF(E323="F",IF(C323="","",LOOKUP(C323,Instructions!$B$26:$B$34,Instructions!$E$26:$E$34)),IF(C323="","",LOOKUP(C323,Instructions!$B$12:$B$20,Instructions!$E$12:$E$20)))</f>
        <v/>
      </c>
      <c r="E323" s="98" t="s">
        <v>673</v>
      </c>
    </row>
    <row r="324" spans="1:5" ht="13.5" outlineLevel="1" thickBot="1" x14ac:dyDescent="0.25">
      <c r="A324" s="36">
        <v>4</v>
      </c>
      <c r="B324" s="33"/>
      <c r="C324" s="97"/>
      <c r="D324" s="81" t="str">
        <f>IF(E324="F",IF(C324="","",LOOKUP(C324,Instructions!$B$26:$B$34,Instructions!$E$26:$E$34)),IF(C324="","",LOOKUP(C324,Instructions!$B$12:$B$20,Instructions!$E$12:$E$20)))</f>
        <v/>
      </c>
      <c r="E324" s="98" t="s">
        <v>673</v>
      </c>
    </row>
    <row r="325" spans="1:5" ht="13.5" outlineLevel="1" thickBot="1" x14ac:dyDescent="0.25">
      <c r="A325" s="36">
        <v>5</v>
      </c>
      <c r="B325" s="33"/>
      <c r="C325" s="97"/>
      <c r="D325" s="81" t="str">
        <f>IF(E325="F",IF(C325="","",LOOKUP(C325,Instructions!$B$26:$B$34,Instructions!$E$26:$E$34)),IF(C325="","",LOOKUP(C325,Instructions!$B$12:$B$20,Instructions!$E$12:$E$20)))</f>
        <v/>
      </c>
      <c r="E325" s="98" t="s">
        <v>673</v>
      </c>
    </row>
    <row r="326" spans="1:5" ht="13.5" outlineLevel="1" thickBot="1" x14ac:dyDescent="0.25">
      <c r="A326" s="36">
        <v>6</v>
      </c>
      <c r="B326" s="33"/>
      <c r="C326" s="97"/>
      <c r="D326" s="81" t="str">
        <f>IF(E326="F",IF(C326="","",LOOKUP(C326,Instructions!$B$26:$B$34,Instructions!$E$26:$E$34)),IF(C326="","",LOOKUP(C326,Instructions!$B$12:$B$20,Instructions!$E$12:$E$20)))</f>
        <v/>
      </c>
      <c r="E326" s="98" t="s">
        <v>673</v>
      </c>
    </row>
    <row r="327" spans="1:5" ht="13.5" outlineLevel="1" thickBot="1" x14ac:dyDescent="0.25">
      <c r="A327" s="36">
        <v>7</v>
      </c>
      <c r="B327" s="33"/>
      <c r="C327" s="97"/>
      <c r="D327" s="81" t="str">
        <f>IF(E327="F",IF(C327="","",LOOKUP(C327,Instructions!$B$26:$B$34,Instructions!$E$26:$E$34)),IF(C327="","",LOOKUP(C327,Instructions!$B$12:$B$20,Instructions!$E$12:$E$20)))</f>
        <v/>
      </c>
      <c r="E327" s="98" t="s">
        <v>673</v>
      </c>
    </row>
    <row r="328" spans="1:5" ht="13.5" outlineLevel="1" thickBot="1" x14ac:dyDescent="0.25">
      <c r="A328" s="36">
        <v>8</v>
      </c>
      <c r="B328" s="33"/>
      <c r="C328" s="97"/>
      <c r="D328" s="81" t="str">
        <f>IF(E328="F",IF(C328="","",LOOKUP(C328,Instructions!$B$26:$B$34,Instructions!$E$26:$E$34)),IF(C328="","",LOOKUP(C328,Instructions!$B$12:$B$20,Instructions!$E$12:$E$20)))</f>
        <v/>
      </c>
      <c r="E328" s="98" t="s">
        <v>673</v>
      </c>
    </row>
    <row r="329" spans="1:5" ht="13.5" outlineLevel="1" thickBot="1" x14ac:dyDescent="0.25">
      <c r="A329" s="36">
        <v>9</v>
      </c>
      <c r="B329" s="33"/>
      <c r="C329" s="97"/>
      <c r="D329" s="81" t="str">
        <f>IF(E329="F",IF(C329="","",LOOKUP(C329,Instructions!$B$26:$B$34,Instructions!$E$26:$E$34)),IF(C329="","",LOOKUP(C329,Instructions!$B$12:$B$20,Instructions!$E$12:$E$20)))</f>
        <v/>
      </c>
      <c r="E329" s="98" t="s">
        <v>673</v>
      </c>
    </row>
    <row r="330" spans="1:5" ht="13.5" outlineLevel="1" thickBot="1" x14ac:dyDescent="0.25">
      <c r="A330" s="36">
        <v>10</v>
      </c>
      <c r="B330" s="33"/>
      <c r="C330" s="97"/>
      <c r="D330" s="81" t="str">
        <f>IF(E330="F",IF(C330="","",LOOKUP(C330,Instructions!$B$26:$B$34,Instructions!$E$26:$E$34)),IF(C330="","",LOOKUP(C330,Instructions!$B$12:$B$20,Instructions!$E$12:$E$20)))</f>
        <v/>
      </c>
      <c r="E330" s="98" t="s">
        <v>673</v>
      </c>
    </row>
    <row r="331" spans="1:5" ht="13.5" outlineLevel="1" thickBot="1" x14ac:dyDescent="0.25">
      <c r="A331" s="36">
        <v>11</v>
      </c>
      <c r="B331" s="33"/>
      <c r="C331" s="97"/>
      <c r="D331" s="81" t="str">
        <f>IF(E331="F",IF(C331="","",LOOKUP(C331,Instructions!$B$26:$B$34,Instructions!$E$26:$E$34)),IF(C331="","",LOOKUP(C331,Instructions!$B$12:$B$20,Instructions!$E$12:$E$20)))</f>
        <v/>
      </c>
      <c r="E331" s="98" t="s">
        <v>673</v>
      </c>
    </row>
    <row r="332" spans="1:5" ht="13.5" outlineLevel="1" thickBot="1" x14ac:dyDescent="0.25">
      <c r="A332" s="36">
        <v>12</v>
      </c>
      <c r="B332" s="33"/>
      <c r="C332" s="97"/>
      <c r="D332" s="81" t="str">
        <f>IF(E332="F",IF(C332="","",LOOKUP(C332,Instructions!$B$26:$B$34,Instructions!$E$26:$E$34)),IF(C332="","",LOOKUP(C332,Instructions!$B$12:$B$20,Instructions!$E$12:$E$20)))</f>
        <v/>
      </c>
      <c r="E332" s="98" t="s">
        <v>673</v>
      </c>
    </row>
    <row r="333" spans="1:5" ht="13.5" outlineLevel="1" thickBot="1" x14ac:dyDescent="0.25">
      <c r="A333" s="36">
        <v>13</v>
      </c>
      <c r="B333" s="33"/>
      <c r="C333" s="97"/>
      <c r="D333" s="81" t="str">
        <f>IF(E333="F",IF(C333="","",LOOKUP(C333,Instructions!$B$26:$B$34,Instructions!$E$26:$E$34)),IF(C333="","",LOOKUP(C333,Instructions!$B$12:$B$20,Instructions!$E$12:$E$20)))</f>
        <v/>
      </c>
      <c r="E333" s="98" t="s">
        <v>673</v>
      </c>
    </row>
    <row r="334" spans="1:5" ht="13.5" thickBot="1" x14ac:dyDescent="0.25">
      <c r="A334" s="40">
        <f>COUNT(A321:A332)</f>
        <v>12</v>
      </c>
      <c r="B334" s="3" t="s">
        <v>3</v>
      </c>
      <c r="C334" s="20">
        <f>COUNTA(C321:C333)</f>
        <v>0</v>
      </c>
    </row>
  </sheetData>
  <mergeCells count="1">
    <mergeCell ref="B14:C14"/>
  </mergeCells>
  <dataValidations count="1">
    <dataValidation type="list" allowBlank="1" showInputMessage="1" showErrorMessage="1" sqref="C84:C165 C321:C333 C301:C312 C258:C292 C214:C248 C174:C205">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80" max="16383" man="1"/>
    <brk id="170" max="16383" man="1"/>
    <brk id="2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C22:C75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58"/>
  <sheetViews>
    <sheetView view="pageBreakPreview" topLeftCell="A26" zoomScaleNormal="100" zoomScaleSheetLayoutView="100" workbookViewId="0">
      <selection activeCell="C30" sqref="C30"/>
    </sheetView>
  </sheetViews>
  <sheetFormatPr defaultColWidth="10.28515625" defaultRowHeight="12.75" outlineLevelRow="1" x14ac:dyDescent="0.2"/>
  <cols>
    <col min="1" max="1" width="6.28515625" customWidth="1"/>
    <col min="2" max="2" width="51.7109375" customWidth="1"/>
    <col min="3" max="3" width="12.28515625" customWidth="1"/>
    <col min="4" max="4" width="50.7109375" style="44" customWidth="1"/>
    <col min="5" max="5" width="10.7109375" style="55" customWidth="1"/>
  </cols>
  <sheetData>
    <row r="1" spans="1:5" ht="13.5" thickBot="1" x14ac:dyDescent="0.25">
      <c r="B1" s="22" t="s">
        <v>2</v>
      </c>
      <c r="C1" s="75"/>
    </row>
    <row r="2" spans="1:5" ht="15.75" x14ac:dyDescent="0.25">
      <c r="B2" s="29" t="s">
        <v>637</v>
      </c>
      <c r="C2" s="68" t="str">
        <f>Instructions!E1</f>
        <v>Offeror A</v>
      </c>
      <c r="E2"/>
    </row>
    <row r="3" spans="1:5" ht="16.5" thickBot="1" x14ac:dyDescent="0.3">
      <c r="B3" s="14"/>
      <c r="C3" s="21"/>
    </row>
    <row r="4" spans="1:5" ht="26.25" thickBot="1" x14ac:dyDescent="0.25">
      <c r="B4" s="2"/>
      <c r="C4" s="28" t="s">
        <v>1167</v>
      </c>
    </row>
    <row r="5" spans="1:5" ht="13.5" outlineLevel="1" thickBot="1" x14ac:dyDescent="0.25">
      <c r="A5" s="40">
        <f>A69</f>
        <v>38</v>
      </c>
      <c r="B5" s="7" t="str">
        <f>B27</f>
        <v>Content Creation</v>
      </c>
      <c r="C5" s="31">
        <f>C68</f>
        <v>0</v>
      </c>
    </row>
    <row r="6" spans="1:5" ht="13.5" outlineLevel="1" thickBot="1" x14ac:dyDescent="0.25">
      <c r="A6" s="40">
        <f>A104</f>
        <v>26</v>
      </c>
      <c r="B6" s="7" t="str">
        <f>B74</f>
        <v>Field Validation</v>
      </c>
      <c r="C6" s="32">
        <f>C103</f>
        <v>0</v>
      </c>
    </row>
    <row r="7" spans="1:5" ht="13.5" outlineLevel="1" thickBot="1" x14ac:dyDescent="0.25">
      <c r="A7" s="40">
        <f>A149</f>
        <v>36</v>
      </c>
      <c r="B7" s="7" t="str">
        <f>B109</f>
        <v>Electronic Forms</v>
      </c>
      <c r="C7" s="32">
        <f>C148</f>
        <v>0</v>
      </c>
    </row>
    <row r="8" spans="1:5" ht="13.5" outlineLevel="1" thickBot="1" x14ac:dyDescent="0.25">
      <c r="A8" s="40">
        <f>A193</f>
        <v>35</v>
      </c>
      <c r="B8" s="7" t="str">
        <f>B154</f>
        <v>Searching</v>
      </c>
      <c r="C8" s="32">
        <f>C192</f>
        <v>0</v>
      </c>
    </row>
    <row r="9" spans="1:5" ht="13.5" outlineLevel="1" thickBot="1" x14ac:dyDescent="0.25">
      <c r="A9" s="40">
        <f>A206</f>
        <v>4</v>
      </c>
      <c r="B9" s="7" t="str">
        <f>B198</f>
        <v>Navigation</v>
      </c>
      <c r="C9" s="32">
        <f>C205</f>
        <v>0</v>
      </c>
    </row>
    <row r="10" spans="1:5" ht="13.5" outlineLevel="1" thickBot="1" x14ac:dyDescent="0.25">
      <c r="A10" s="40">
        <f>A277</f>
        <v>62</v>
      </c>
      <c r="B10" s="7" t="str">
        <f>B211</f>
        <v>Redaction</v>
      </c>
      <c r="C10" s="32">
        <f>C276</f>
        <v>0</v>
      </c>
    </row>
    <row r="11" spans="1:5" ht="13.5" outlineLevel="1" thickBot="1" x14ac:dyDescent="0.25">
      <c r="A11" s="40">
        <f>A318</f>
        <v>32</v>
      </c>
      <c r="B11" s="7" t="str">
        <f>B282</f>
        <v>Workflow</v>
      </c>
      <c r="C11" s="32">
        <f>C317</f>
        <v>0</v>
      </c>
    </row>
    <row r="12" spans="1:5" ht="13.5" outlineLevel="1" thickBot="1" x14ac:dyDescent="0.25">
      <c r="A12" s="40">
        <f>A357</f>
        <v>30</v>
      </c>
      <c r="B12" s="7" t="str">
        <f>B323</f>
        <v>Reports and Queries</v>
      </c>
      <c r="C12" s="32">
        <f>C356</f>
        <v>0</v>
      </c>
    </row>
    <row r="13" spans="1:5" ht="13.5" outlineLevel="1" thickBot="1" x14ac:dyDescent="0.25">
      <c r="A13" s="40">
        <f>A388</f>
        <v>22</v>
      </c>
      <c r="B13" s="7" t="str">
        <f>B362</f>
        <v>Administration</v>
      </c>
      <c r="C13" s="32">
        <f>C398</f>
        <v>0</v>
      </c>
    </row>
    <row r="14" spans="1:5" ht="13.5" outlineLevel="1" thickBot="1" x14ac:dyDescent="0.25">
      <c r="A14" s="40">
        <f>A400</f>
        <v>3</v>
      </c>
      <c r="B14" s="7" t="str">
        <f>B393</f>
        <v>Self-Administration</v>
      </c>
      <c r="C14" s="32">
        <f>C399</f>
        <v>0</v>
      </c>
    </row>
    <row r="15" spans="1:5" ht="13.5" outlineLevel="1" thickBot="1" x14ac:dyDescent="0.25">
      <c r="A15" s="40">
        <f>A460</f>
        <v>51</v>
      </c>
      <c r="B15" s="7" t="str">
        <f>B405</f>
        <v>Security and Privacy</v>
      </c>
      <c r="C15" s="32">
        <f>C459</f>
        <v>0</v>
      </c>
    </row>
    <row r="16" spans="1:5" ht="13.5" outlineLevel="1" thickBot="1" x14ac:dyDescent="0.25">
      <c r="A16" s="40">
        <f>A517</f>
        <v>48</v>
      </c>
      <c r="B16" s="7" t="str">
        <f>B465</f>
        <v>Audit Trail</v>
      </c>
      <c r="C16" s="32">
        <f>C516</f>
        <v>0</v>
      </c>
    </row>
    <row r="17" spans="1:5" ht="13.5" outlineLevel="1" thickBot="1" x14ac:dyDescent="0.25">
      <c r="A17" s="40">
        <f>A530</f>
        <v>4</v>
      </c>
      <c r="B17" s="7" t="str">
        <f>B522</f>
        <v>Journaling</v>
      </c>
      <c r="C17" s="32">
        <f>C529</f>
        <v>0</v>
      </c>
    </row>
    <row r="18" spans="1:5" ht="13.5" outlineLevel="1" thickBot="1" x14ac:dyDescent="0.25">
      <c r="A18" s="40">
        <f>A605</f>
        <v>66</v>
      </c>
      <c r="B18" s="7" t="str">
        <f>B535</f>
        <v>General Auditing and QA Auditing</v>
      </c>
      <c r="C18" s="32">
        <f>C604</f>
        <v>0</v>
      </c>
    </row>
    <row r="19" spans="1:5" ht="13.5" outlineLevel="1" thickBot="1" x14ac:dyDescent="0.25">
      <c r="A19" s="40">
        <f>A658</f>
        <v>44</v>
      </c>
      <c r="B19" s="43" t="str">
        <f>B610</f>
        <v>Records Management and Legal Hold</v>
      </c>
      <c r="C19" s="32">
        <f>C657</f>
        <v>0</v>
      </c>
    </row>
    <row r="20" spans="1:5" ht="13.5" thickBot="1" x14ac:dyDescent="0.25">
      <c r="A20" s="40">
        <f>SUM(A5:A19)</f>
        <v>501</v>
      </c>
      <c r="B20" s="3" t="s">
        <v>3</v>
      </c>
      <c r="C20" s="13">
        <f>SUM(C5:C19)</f>
        <v>0</v>
      </c>
    </row>
    <row r="21" spans="1:5" ht="13.5" thickBot="1" x14ac:dyDescent="0.25">
      <c r="B21" s="4" t="s">
        <v>8</v>
      </c>
      <c r="C21" s="5"/>
    </row>
    <row r="22" spans="1:5" x14ac:dyDescent="0.2">
      <c r="B22" s="149"/>
      <c r="C22" s="149"/>
    </row>
    <row r="25" spans="1:5" ht="13.5" thickBot="1" x14ac:dyDescent="0.25"/>
    <row r="26" spans="1:5" ht="13.5" thickBot="1" x14ac:dyDescent="0.25">
      <c r="B26" s="26" t="s">
        <v>16</v>
      </c>
      <c r="C26" s="77"/>
    </row>
    <row r="27" spans="1:5" x14ac:dyDescent="0.2">
      <c r="B27" s="150" t="s">
        <v>41</v>
      </c>
      <c r="C27" s="68" t="str">
        <f>C$2</f>
        <v>Offeror A</v>
      </c>
    </row>
    <row r="28" spans="1:5" ht="13.5" thickBot="1" x14ac:dyDescent="0.25">
      <c r="B28" s="151"/>
      <c r="C28" s="21"/>
    </row>
    <row r="29" spans="1:5" ht="51.75" thickBot="1" x14ac:dyDescent="0.25">
      <c r="A29" s="37">
        <v>4.0999999999999996</v>
      </c>
      <c r="B29" s="46"/>
      <c r="C29" s="28" t="s">
        <v>1166</v>
      </c>
      <c r="D29" s="28" t="s">
        <v>1635</v>
      </c>
      <c r="E29" s="28" t="s">
        <v>1636</v>
      </c>
    </row>
    <row r="30" spans="1:5" ht="51.75" outlineLevel="1" thickBot="1" x14ac:dyDescent="0.25">
      <c r="A30" s="100">
        <v>1</v>
      </c>
      <c r="B30" s="101" t="s">
        <v>224</v>
      </c>
      <c r="C30" s="80"/>
      <c r="D30" s="56" t="str">
        <f>IF(E30="F",IF(C30="","",LOOKUP(C30,Instructions!$B$26:$B$34,Instructions!$E$26:$E$34)),IF(C30="","",LOOKUP(C30,Instructions!$B$12:$B$20,Instructions!$E$12:$E$20)))</f>
        <v/>
      </c>
      <c r="E30" s="52" t="s">
        <v>673</v>
      </c>
    </row>
    <row r="31" spans="1:5" ht="26.25" outlineLevel="1" thickBot="1" x14ac:dyDescent="0.25">
      <c r="A31" s="100">
        <v>2</v>
      </c>
      <c r="B31" s="102" t="s">
        <v>225</v>
      </c>
      <c r="C31" s="80"/>
      <c r="D31" s="56" t="str">
        <f>IF(E31="F",IF(C31="","",LOOKUP(C31,Instructions!$B$26:$B$34,Instructions!$E$26:$E$34)),IF(C31="","",LOOKUP(C31,Instructions!$B$12:$B$20,Instructions!$E$12:$E$20)))</f>
        <v/>
      </c>
      <c r="E31" s="52" t="s">
        <v>673</v>
      </c>
    </row>
    <row r="32" spans="1:5" ht="26.25" outlineLevel="1" thickBot="1" x14ac:dyDescent="0.25">
      <c r="A32" s="100">
        <v>3</v>
      </c>
      <c r="B32" s="102" t="s">
        <v>226</v>
      </c>
      <c r="C32" s="80"/>
      <c r="D32" s="56" t="str">
        <f>IF(E32="F",IF(C32="","",LOOKUP(C32,Instructions!$B$26:$B$34,Instructions!$E$26:$E$34)),IF(C32="","",LOOKUP(C32,Instructions!$B$12:$B$20,Instructions!$E$12:$E$20)))</f>
        <v/>
      </c>
      <c r="E32" s="52" t="s">
        <v>673</v>
      </c>
    </row>
    <row r="33" spans="1:5" ht="26.25" outlineLevel="1" thickBot="1" x14ac:dyDescent="0.25">
      <c r="A33" s="100">
        <v>4</v>
      </c>
      <c r="B33" s="102" t="s">
        <v>227</v>
      </c>
      <c r="C33" s="80"/>
      <c r="D33" s="56" t="str">
        <f>IF(E33="F",IF(C33="","",LOOKUP(C33,Instructions!$B$26:$B$34,Instructions!$E$26:$E$34)),IF(C33="","",LOOKUP(C33,Instructions!$B$12:$B$20,Instructions!$E$12:$E$20)))</f>
        <v/>
      </c>
      <c r="E33" s="52" t="s">
        <v>673</v>
      </c>
    </row>
    <row r="34" spans="1:5" ht="26.25" outlineLevel="1" thickBot="1" x14ac:dyDescent="0.25">
      <c r="A34" s="100">
        <v>5</v>
      </c>
      <c r="B34" s="102" t="s">
        <v>228</v>
      </c>
      <c r="C34" s="80"/>
      <c r="D34" s="56" t="str">
        <f>IF(E34="F",IF(C34="","",LOOKUP(C34,Instructions!$B$26:$B$34,Instructions!$E$26:$E$34)),IF(C34="","",LOOKUP(C34,Instructions!$B$12:$B$20,Instructions!$E$12:$E$20)))</f>
        <v/>
      </c>
      <c r="E34" s="52" t="s">
        <v>673</v>
      </c>
    </row>
    <row r="35" spans="1:5" ht="26.25" outlineLevel="1" thickBot="1" x14ac:dyDescent="0.25">
      <c r="A35" s="100">
        <v>6</v>
      </c>
      <c r="B35" s="102" t="s">
        <v>732</v>
      </c>
      <c r="C35" s="80"/>
      <c r="D35" s="56" t="str">
        <f>IF(E35="F",IF(C35="","",LOOKUP(C35,Instructions!$B$26:$B$34,Instructions!$E$26:$E$34)),IF(C35="","",LOOKUP(C35,Instructions!$B$12:$B$20,Instructions!$E$12:$E$20)))</f>
        <v/>
      </c>
      <c r="E35" s="52" t="s">
        <v>673</v>
      </c>
    </row>
    <row r="36" spans="1:5" ht="13.5" outlineLevel="1" thickBot="1" x14ac:dyDescent="0.25">
      <c r="A36" s="100">
        <v>7</v>
      </c>
      <c r="B36" s="102" t="s">
        <v>229</v>
      </c>
      <c r="C36" s="80"/>
      <c r="D36" s="56" t="str">
        <f>IF(E36="F",IF(C36="","",LOOKUP(C36,Instructions!$B$26:$B$34,Instructions!$E$26:$E$34)),IF(C36="","",LOOKUP(C36,Instructions!$B$12:$B$20,Instructions!$E$12:$E$20)))</f>
        <v/>
      </c>
      <c r="E36" s="52" t="s">
        <v>673</v>
      </c>
    </row>
    <row r="37" spans="1:5" ht="77.25" outlineLevel="1" thickBot="1" x14ac:dyDescent="0.25">
      <c r="A37" s="100">
        <v>8</v>
      </c>
      <c r="B37" s="103" t="s">
        <v>733</v>
      </c>
      <c r="C37" s="80"/>
      <c r="D37" s="56" t="str">
        <f>IF(E37="F",IF(C37="","",LOOKUP(C37,Instructions!$B$26:$B$34,Instructions!$E$26:$E$34)),IF(C37="","",LOOKUP(C37,Instructions!$B$12:$B$20,Instructions!$E$12:$E$20)))</f>
        <v/>
      </c>
      <c r="E37" s="52" t="s">
        <v>673</v>
      </c>
    </row>
    <row r="38" spans="1:5" ht="51.75" outlineLevel="1" thickBot="1" x14ac:dyDescent="0.25">
      <c r="A38" s="100">
        <v>9</v>
      </c>
      <c r="B38" s="103" t="s">
        <v>1204</v>
      </c>
      <c r="C38" s="80"/>
      <c r="D38" s="56" t="str">
        <f>IF(E38="F",IF(C38="","",LOOKUP(C38,Instructions!$B$26:$B$34,Instructions!$E$26:$E$34)),IF(C38="","",LOOKUP(C38,Instructions!$B$12:$B$20,Instructions!$E$12:$E$20)))</f>
        <v/>
      </c>
      <c r="E38" s="52" t="s">
        <v>673</v>
      </c>
    </row>
    <row r="39" spans="1:5" ht="26.25" outlineLevel="1" thickBot="1" x14ac:dyDescent="0.25">
      <c r="A39" s="100">
        <v>10</v>
      </c>
      <c r="B39" s="102" t="s">
        <v>230</v>
      </c>
      <c r="C39" s="80"/>
      <c r="D39" s="56" t="str">
        <f>IF(E39="F",IF(C39="","",LOOKUP(C39,Instructions!$B$26:$B$34,Instructions!$E$26:$E$34)),IF(C39="","",LOOKUP(C39,Instructions!$B$12:$B$20,Instructions!$E$12:$E$20)))</f>
        <v/>
      </c>
      <c r="E39" s="52" t="s">
        <v>673</v>
      </c>
    </row>
    <row r="40" spans="1:5" ht="13.5" outlineLevel="1" thickBot="1" x14ac:dyDescent="0.25">
      <c r="A40" s="100">
        <v>11</v>
      </c>
      <c r="B40" s="102" t="s">
        <v>231</v>
      </c>
      <c r="C40" s="80"/>
      <c r="D40" s="56" t="str">
        <f>IF(E40="F",IF(C40="","",LOOKUP(C40,Instructions!$B$26:$B$34,Instructions!$E$26:$E$34)),IF(C40="","",LOOKUP(C40,Instructions!$B$12:$B$20,Instructions!$E$12:$E$20)))</f>
        <v/>
      </c>
      <c r="E40" s="52" t="s">
        <v>673</v>
      </c>
    </row>
    <row r="41" spans="1:5" ht="13.5" outlineLevel="1" thickBot="1" x14ac:dyDescent="0.25">
      <c r="A41" s="100">
        <v>12</v>
      </c>
      <c r="B41" s="102" t="s">
        <v>232</v>
      </c>
      <c r="C41" s="80"/>
      <c r="D41" s="56" t="str">
        <f>IF(E41="F",IF(C41="","",LOOKUP(C41,Instructions!$B$26:$B$34,Instructions!$E$26:$E$34)),IF(C41="","",LOOKUP(C41,Instructions!$B$12:$B$20,Instructions!$E$12:$E$20)))</f>
        <v/>
      </c>
      <c r="E41" s="52" t="s">
        <v>673</v>
      </c>
    </row>
    <row r="42" spans="1:5" ht="26.25" outlineLevel="1" thickBot="1" x14ac:dyDescent="0.25">
      <c r="A42" s="100">
        <v>13</v>
      </c>
      <c r="B42" s="102" t="s">
        <v>734</v>
      </c>
      <c r="C42" s="80"/>
      <c r="D42" s="56" t="str">
        <f>IF(E42="F",IF(C42="","",LOOKUP(C42,Instructions!$B$26:$B$34,Instructions!$E$26:$E$34)),IF(C42="","",LOOKUP(C42,Instructions!$B$12:$B$20,Instructions!$E$12:$E$20)))</f>
        <v/>
      </c>
      <c r="E42" s="52" t="s">
        <v>673</v>
      </c>
    </row>
    <row r="43" spans="1:5" ht="26.25" outlineLevel="1" thickBot="1" x14ac:dyDescent="0.25">
      <c r="A43" s="100">
        <v>14</v>
      </c>
      <c r="B43" s="102" t="s">
        <v>735</v>
      </c>
      <c r="C43" s="80"/>
      <c r="D43" s="56" t="str">
        <f>IF(E43="F",IF(C43="","",LOOKUP(C43,Instructions!$B$26:$B$34,Instructions!$E$26:$E$34)),IF(C43="","",LOOKUP(C43,Instructions!$B$12:$B$20,Instructions!$E$12:$E$20)))</f>
        <v/>
      </c>
      <c r="E43" s="52" t="s">
        <v>673</v>
      </c>
    </row>
    <row r="44" spans="1:5" ht="26.25" outlineLevel="1" thickBot="1" x14ac:dyDescent="0.25">
      <c r="A44" s="100">
        <v>15</v>
      </c>
      <c r="B44" s="103" t="s">
        <v>736</v>
      </c>
      <c r="C44" s="80"/>
      <c r="D44" s="56" t="str">
        <f>IF(E44="F",IF(C44="","",LOOKUP(C44,Instructions!$B$26:$B$34,Instructions!$E$26:$E$34)),IF(C44="","",LOOKUP(C44,Instructions!$B$12:$B$20,Instructions!$E$12:$E$20)))</f>
        <v/>
      </c>
      <c r="E44" s="52" t="s">
        <v>673</v>
      </c>
    </row>
    <row r="45" spans="1:5" ht="26.25" outlineLevel="1" thickBot="1" x14ac:dyDescent="0.25">
      <c r="A45" s="100">
        <v>16</v>
      </c>
      <c r="B45" s="102" t="s">
        <v>737</v>
      </c>
      <c r="C45" s="80"/>
      <c r="D45" s="56" t="str">
        <f>IF(E45="F",IF(C45="","",LOOKUP(C45,Instructions!$B$26:$B$34,Instructions!$E$26:$E$34)),IF(C45="","",LOOKUP(C45,Instructions!$B$12:$B$20,Instructions!$E$12:$E$20)))</f>
        <v/>
      </c>
      <c r="E45" s="52" t="s">
        <v>673</v>
      </c>
    </row>
    <row r="46" spans="1:5" ht="26.25" outlineLevel="1" thickBot="1" x14ac:dyDescent="0.25">
      <c r="A46" s="100">
        <v>17</v>
      </c>
      <c r="B46" s="102" t="s">
        <v>233</v>
      </c>
      <c r="C46" s="80"/>
      <c r="D46" s="56" t="str">
        <f>IF(E46="F",IF(C46="","",LOOKUP(C46,Instructions!$B$26:$B$34,Instructions!$E$26:$E$34)),IF(C46="","",LOOKUP(C46,Instructions!$B$12:$B$20,Instructions!$E$12:$E$20)))</f>
        <v/>
      </c>
      <c r="E46" s="52" t="s">
        <v>673</v>
      </c>
    </row>
    <row r="47" spans="1:5" ht="13.5" outlineLevel="1" thickBot="1" x14ac:dyDescent="0.25">
      <c r="A47" s="100">
        <v>17</v>
      </c>
      <c r="B47" s="102" t="s">
        <v>234</v>
      </c>
      <c r="C47" s="80"/>
      <c r="D47" s="56" t="str">
        <f>IF(E47="F",IF(C47="","",LOOKUP(C47,Instructions!$B$26:$B$34,Instructions!$E$26:$E$34)),IF(C47="","",LOOKUP(C47,Instructions!$B$12:$B$20,Instructions!$E$12:$E$20)))</f>
        <v/>
      </c>
      <c r="E47" s="52" t="s">
        <v>673</v>
      </c>
    </row>
    <row r="48" spans="1:5" ht="13.5" outlineLevel="1" thickBot="1" x14ac:dyDescent="0.25">
      <c r="A48" s="100">
        <v>17</v>
      </c>
      <c r="B48" s="102" t="s">
        <v>235</v>
      </c>
      <c r="C48" s="80"/>
      <c r="D48" s="56" t="str">
        <f>IF(E48="F",IF(C48="","",LOOKUP(C48,Instructions!$B$26:$B$34,Instructions!$E$26:$E$34)),IF(C48="","",LOOKUP(C48,Instructions!$B$12:$B$20,Instructions!$E$12:$E$20)))</f>
        <v/>
      </c>
      <c r="E48" s="52" t="s">
        <v>673</v>
      </c>
    </row>
    <row r="49" spans="1:5" ht="13.5" outlineLevel="1" thickBot="1" x14ac:dyDescent="0.25">
      <c r="A49" s="100">
        <v>17</v>
      </c>
      <c r="B49" s="103" t="s">
        <v>738</v>
      </c>
      <c r="C49" s="80"/>
      <c r="D49" s="56" t="str">
        <f>IF(E49="F",IF(C49="","",LOOKUP(C49,Instructions!$B$26:$B$34,Instructions!$E$26:$E$34)),IF(C49="","",LOOKUP(C49,Instructions!$B$12:$B$20,Instructions!$E$12:$E$20)))</f>
        <v/>
      </c>
      <c r="E49" s="52" t="s">
        <v>673</v>
      </c>
    </row>
    <row r="50" spans="1:5" ht="13.5" outlineLevel="1" thickBot="1" x14ac:dyDescent="0.25">
      <c r="A50" s="100">
        <v>17</v>
      </c>
      <c r="B50" s="103" t="s">
        <v>739</v>
      </c>
      <c r="C50" s="80"/>
      <c r="D50" s="56" t="str">
        <f>IF(E50="F",IF(C50="","",LOOKUP(C50,Instructions!$B$26:$B$34,Instructions!$E$26:$E$34)),IF(C50="","",LOOKUP(C50,Instructions!$B$12:$B$20,Instructions!$E$12:$E$20)))</f>
        <v/>
      </c>
      <c r="E50" s="52" t="s">
        <v>673</v>
      </c>
    </row>
    <row r="51" spans="1:5" ht="26.25" outlineLevel="1" thickBot="1" x14ac:dyDescent="0.25">
      <c r="A51" s="100">
        <v>17</v>
      </c>
      <c r="B51" s="103" t="s">
        <v>740</v>
      </c>
      <c r="C51" s="80"/>
      <c r="D51" s="56" t="str">
        <f>IF(E51="F",IF(C51="","",LOOKUP(C51,Instructions!$B$26:$B$34,Instructions!$E$26:$E$34)),IF(C51="","",LOOKUP(C51,Instructions!$B$12:$B$20,Instructions!$E$12:$E$20)))</f>
        <v/>
      </c>
      <c r="E51" s="52" t="s">
        <v>673</v>
      </c>
    </row>
    <row r="52" spans="1:5" ht="90" outlineLevel="1" thickBot="1" x14ac:dyDescent="0.25">
      <c r="A52" s="100">
        <v>18</v>
      </c>
      <c r="B52" s="103" t="s">
        <v>1205</v>
      </c>
      <c r="C52" s="80"/>
      <c r="D52" s="56" t="str">
        <f>IF(E52="F",IF(C52="","",LOOKUP(C52,Instructions!$B$26:$B$34,Instructions!$E$26:$E$34)),IF(C52="","",LOOKUP(C52,Instructions!$B$12:$B$20,Instructions!$E$12:$E$20)))</f>
        <v/>
      </c>
      <c r="E52" s="52" t="s">
        <v>673</v>
      </c>
    </row>
    <row r="53" spans="1:5" ht="39" outlineLevel="1" thickBot="1" x14ac:dyDescent="0.25">
      <c r="A53" s="100">
        <v>18</v>
      </c>
      <c r="B53" s="103" t="s">
        <v>1206</v>
      </c>
      <c r="C53" s="80"/>
      <c r="D53" s="56" t="str">
        <f>IF(E53="F",IF(C53="","",LOOKUP(C53,Instructions!$B$26:$B$34,Instructions!$E$26:$E$34)),IF(C53="","",LOOKUP(C53,Instructions!$B$12:$B$20,Instructions!$E$12:$E$20)))</f>
        <v/>
      </c>
      <c r="E53" s="52" t="s">
        <v>673</v>
      </c>
    </row>
    <row r="54" spans="1:5" ht="39" outlineLevel="1" thickBot="1" x14ac:dyDescent="0.25">
      <c r="A54" s="100">
        <v>19</v>
      </c>
      <c r="B54" s="102" t="s">
        <v>741</v>
      </c>
      <c r="C54" s="80"/>
      <c r="D54" s="56" t="str">
        <f>IF(E54="F",IF(C54="","",LOOKUP(C54,Instructions!$B$26:$B$34,Instructions!$E$26:$E$34)),IF(C54="","",LOOKUP(C54,Instructions!$B$12:$B$20,Instructions!$E$12:$E$20)))</f>
        <v/>
      </c>
      <c r="E54" s="52" t="s">
        <v>673</v>
      </c>
    </row>
    <row r="55" spans="1:5" ht="39" outlineLevel="1" thickBot="1" x14ac:dyDescent="0.25">
      <c r="A55" s="100">
        <v>20</v>
      </c>
      <c r="B55" s="102" t="s">
        <v>742</v>
      </c>
      <c r="C55" s="80"/>
      <c r="D55" s="56" t="str">
        <f>IF(E55="F",IF(C55="","",LOOKUP(C55,Instructions!$B$26:$B$34,Instructions!$E$26:$E$34)),IF(C55="","",LOOKUP(C55,Instructions!$B$12:$B$20,Instructions!$E$12:$E$20)))</f>
        <v/>
      </c>
      <c r="E55" s="52" t="s">
        <v>673</v>
      </c>
    </row>
    <row r="56" spans="1:5" ht="39" outlineLevel="1" thickBot="1" x14ac:dyDescent="0.25">
      <c r="A56" s="100">
        <v>21</v>
      </c>
      <c r="B56" s="102" t="s">
        <v>743</v>
      </c>
      <c r="C56" s="80"/>
      <c r="D56" s="56" t="str">
        <f>IF(E56="F",IF(C56="","",LOOKUP(C56,Instructions!$B$26:$B$34,Instructions!$E$26:$E$34)),IF(C56="","",LOOKUP(C56,Instructions!$B$12:$B$20,Instructions!$E$12:$E$20)))</f>
        <v/>
      </c>
      <c r="E56" s="52" t="s">
        <v>673</v>
      </c>
    </row>
    <row r="57" spans="1:5" ht="39" outlineLevel="1" thickBot="1" x14ac:dyDescent="0.25">
      <c r="A57" s="100">
        <v>22</v>
      </c>
      <c r="B57" s="102" t="s">
        <v>744</v>
      </c>
      <c r="C57" s="80"/>
      <c r="D57" s="56" t="str">
        <f>IF(E57="F",IF(C57="","",LOOKUP(C57,Instructions!$B$26:$B$34,Instructions!$E$26:$E$34)),IF(C57="","",LOOKUP(C57,Instructions!$B$12:$B$20,Instructions!$E$12:$E$20)))</f>
        <v/>
      </c>
      <c r="E57" s="52" t="s">
        <v>673</v>
      </c>
    </row>
    <row r="58" spans="1:5" ht="39" outlineLevel="1" thickBot="1" x14ac:dyDescent="0.25">
      <c r="A58" s="100">
        <v>23</v>
      </c>
      <c r="B58" s="102" t="s">
        <v>745</v>
      </c>
      <c r="C58" s="80"/>
      <c r="D58" s="56" t="str">
        <f>IF(E58="F",IF(C58="","",LOOKUP(C58,Instructions!$B$26:$B$34,Instructions!$E$26:$E$34)),IF(C58="","",LOOKUP(C58,Instructions!$B$12:$B$20,Instructions!$E$12:$E$20)))</f>
        <v/>
      </c>
      <c r="E58" s="52" t="s">
        <v>673</v>
      </c>
    </row>
    <row r="59" spans="1:5" ht="39" outlineLevel="1" thickBot="1" x14ac:dyDescent="0.25">
      <c r="A59" s="100">
        <v>24</v>
      </c>
      <c r="B59" s="102" t="s">
        <v>746</v>
      </c>
      <c r="C59" s="80"/>
      <c r="D59" s="56" t="str">
        <f>IF(E59="F",IF(C59="","",LOOKUP(C59,Instructions!$B$26:$B$34,Instructions!$E$26:$E$34)),IF(C59="","",LOOKUP(C59,Instructions!$B$12:$B$20,Instructions!$E$12:$E$20)))</f>
        <v/>
      </c>
      <c r="E59" s="52" t="s">
        <v>673</v>
      </c>
    </row>
    <row r="60" spans="1:5" ht="115.5" outlineLevel="1" thickBot="1" x14ac:dyDescent="0.25">
      <c r="A60" s="100">
        <v>25</v>
      </c>
      <c r="B60" s="103" t="s">
        <v>747</v>
      </c>
      <c r="C60" s="80"/>
      <c r="D60" s="56" t="str">
        <f>IF(E60="F",IF(C60="","",LOOKUP(C60,Instructions!$B$26:$B$34,Instructions!$E$26:$E$34)),IF(C60="","",LOOKUP(C60,Instructions!$B$12:$B$20,Instructions!$E$12:$E$20)))</f>
        <v/>
      </c>
      <c r="E60" s="52" t="s">
        <v>673</v>
      </c>
    </row>
    <row r="61" spans="1:5" ht="153.75" outlineLevel="1" thickBot="1" x14ac:dyDescent="0.25">
      <c r="A61" s="100">
        <v>26</v>
      </c>
      <c r="B61" s="103" t="s">
        <v>1661</v>
      </c>
      <c r="C61" s="80"/>
      <c r="D61" s="56" t="str">
        <f>IF(E61="F",IF(C61="","",LOOKUP(C61,Instructions!$B$26:$B$34,Instructions!$E$26:$E$34)),IF(C61="","",LOOKUP(C61,Instructions!$B$12:$B$20,Instructions!$E$12:$E$20)))</f>
        <v/>
      </c>
      <c r="E61" s="52" t="s">
        <v>673</v>
      </c>
    </row>
    <row r="62" spans="1:5" ht="51.75" outlineLevel="1" thickBot="1" x14ac:dyDescent="0.25">
      <c r="A62" s="100">
        <v>27</v>
      </c>
      <c r="B62" s="103" t="s">
        <v>1207</v>
      </c>
      <c r="C62" s="80"/>
      <c r="D62" s="56" t="str">
        <f>IF(E62="F",IF(C62="","",LOOKUP(C62,Instructions!$B$26:$B$34,Instructions!$E$26:$E$34)),IF(C62="","",LOOKUP(C62,Instructions!$B$12:$B$20,Instructions!$E$12:$E$20)))</f>
        <v/>
      </c>
      <c r="E62" s="52" t="s">
        <v>673</v>
      </c>
    </row>
    <row r="63" spans="1:5" ht="13.5" outlineLevel="1" thickBot="1" x14ac:dyDescent="0.25">
      <c r="A63" s="100">
        <v>27</v>
      </c>
      <c r="B63" s="103" t="s">
        <v>1208</v>
      </c>
      <c r="C63" s="80"/>
      <c r="D63" s="56" t="str">
        <f>IF(E63="F",IF(C63="","",LOOKUP(C63,Instructions!$B$26:$B$34,Instructions!$E$26:$E$34)),IF(C63="","",LOOKUP(C63,Instructions!$B$12:$B$20,Instructions!$E$12:$E$20)))</f>
        <v/>
      </c>
      <c r="E63" s="52" t="s">
        <v>673</v>
      </c>
    </row>
    <row r="64" spans="1:5" ht="13.5" outlineLevel="1" thickBot="1" x14ac:dyDescent="0.25">
      <c r="A64" s="100">
        <v>27</v>
      </c>
      <c r="B64" s="103" t="s">
        <v>1209</v>
      </c>
      <c r="C64" s="80"/>
      <c r="D64" s="56" t="str">
        <f>IF(E64="F",IF(C64="","",LOOKUP(C64,Instructions!$B$26:$B$34,Instructions!$E$26:$E$34)),IF(C64="","",LOOKUP(C64,Instructions!$B$12:$B$20,Instructions!$E$12:$E$20)))</f>
        <v/>
      </c>
      <c r="E64" s="52" t="s">
        <v>673</v>
      </c>
    </row>
    <row r="65" spans="1:5" ht="64.5" outlineLevel="1" thickBot="1" x14ac:dyDescent="0.25">
      <c r="A65" s="100">
        <v>28</v>
      </c>
      <c r="B65" s="103" t="s">
        <v>1210</v>
      </c>
      <c r="C65" s="80"/>
      <c r="D65" s="56" t="str">
        <f>IF(E65="F",IF(C65="","",LOOKUP(C65,Instructions!$B$26:$B$34,Instructions!$E$26:$E$34)),IF(C65="","",LOOKUP(C65,Instructions!$B$12:$B$20,Instructions!$E$12:$E$20)))</f>
        <v/>
      </c>
      <c r="E65" s="52" t="s">
        <v>673</v>
      </c>
    </row>
    <row r="66" spans="1:5" ht="39" outlineLevel="1" thickBot="1" x14ac:dyDescent="0.25">
      <c r="A66" s="100">
        <v>29</v>
      </c>
      <c r="B66" s="102" t="s">
        <v>748</v>
      </c>
      <c r="C66" s="80"/>
      <c r="D66" s="56" t="str">
        <f>IF(E66="F",IF(C66="","",LOOKUP(C66,Instructions!$B$26:$B$34,Instructions!$E$26:$E$34)),IF(C66="","",LOOKUP(C66,Instructions!$B$12:$B$20,Instructions!$E$12:$E$20)))</f>
        <v/>
      </c>
      <c r="E66" s="52" t="s">
        <v>673</v>
      </c>
    </row>
    <row r="67" spans="1:5" ht="39" outlineLevel="1" thickBot="1" x14ac:dyDescent="0.25">
      <c r="A67" s="100">
        <v>30</v>
      </c>
      <c r="B67" s="103" t="s">
        <v>749</v>
      </c>
      <c r="C67" s="80"/>
      <c r="D67" s="56" t="str">
        <f>IF(E67="F",IF(C67="","",LOOKUP(C67,Instructions!$B$26:$B$34,Instructions!$E$26:$E$34)),IF(C67="","",LOOKUP(C67,Instructions!$B$12:$B$20,Instructions!$E$12:$E$20)))</f>
        <v/>
      </c>
      <c r="E67" s="52" t="s">
        <v>673</v>
      </c>
    </row>
    <row r="68" spans="1:5" ht="13.5" thickBot="1" x14ac:dyDescent="0.25">
      <c r="B68" s="12"/>
      <c r="C68" s="20">
        <f>COUNTA(C30:C67)</f>
        <v>0</v>
      </c>
    </row>
    <row r="69" spans="1:5" s="9" customFormat="1" ht="13.5" thickBot="1" x14ac:dyDescent="0.25">
      <c r="A69" s="40">
        <f>COUNT(A30:A67)</f>
        <v>38</v>
      </c>
      <c r="B69" s="3" t="s">
        <v>3</v>
      </c>
      <c r="C69" s="5"/>
      <c r="D69" s="44"/>
      <c r="E69" s="70"/>
    </row>
    <row r="70" spans="1:5" x14ac:dyDescent="0.2">
      <c r="B70" s="1"/>
    </row>
    <row r="72" spans="1:5" ht="13.5" thickBot="1" x14ac:dyDescent="0.25"/>
    <row r="73" spans="1:5" ht="13.5" thickBot="1" x14ac:dyDescent="0.25">
      <c r="B73" s="26" t="s">
        <v>16</v>
      </c>
      <c r="C73" s="76"/>
    </row>
    <row r="74" spans="1:5" ht="15.75" x14ac:dyDescent="0.25">
      <c r="B74" s="23" t="s">
        <v>33</v>
      </c>
      <c r="C74" s="68" t="str">
        <f>C$2</f>
        <v>Offeror A</v>
      </c>
    </row>
    <row r="75" spans="1:5" ht="16.5" thickBot="1" x14ac:dyDescent="0.3">
      <c r="B75" s="15"/>
      <c r="C75" s="21"/>
    </row>
    <row r="76" spans="1:5" ht="51.75" thickBot="1" x14ac:dyDescent="0.25">
      <c r="A76" s="37">
        <v>4.2</v>
      </c>
      <c r="B76" s="2"/>
      <c r="C76" s="28" t="s">
        <v>1166</v>
      </c>
      <c r="D76" s="28" t="s">
        <v>1635</v>
      </c>
      <c r="E76" s="28" t="s">
        <v>1636</v>
      </c>
    </row>
    <row r="77" spans="1:5" ht="26.25" outlineLevel="1" thickBot="1" x14ac:dyDescent="0.25">
      <c r="A77" s="38">
        <v>1</v>
      </c>
      <c r="B77" s="33" t="s">
        <v>236</v>
      </c>
      <c r="C77" s="80"/>
      <c r="D77" s="56" t="str">
        <f>IF(E77="F",IF(C77="","",LOOKUP(C77,Instructions!$B$26:$B$34,Instructions!$E$26:$E$34)),IF(C77="","",LOOKUP(C77,Instructions!$B$12:$B$20,Instructions!$E$12:$E$20)))</f>
        <v/>
      </c>
      <c r="E77" s="52" t="s">
        <v>673</v>
      </c>
    </row>
    <row r="78" spans="1:5" ht="26.25" outlineLevel="1" thickBot="1" x14ac:dyDescent="0.25">
      <c r="A78" s="38">
        <v>2</v>
      </c>
      <c r="B78" s="33" t="s">
        <v>237</v>
      </c>
      <c r="C78" s="80"/>
      <c r="D78" s="56" t="str">
        <f>IF(E78="F",IF(C78="","",LOOKUP(C78,Instructions!$B$26:$B$34,Instructions!$E$26:$E$34)),IF(C78="","",LOOKUP(C78,Instructions!$B$12:$B$20,Instructions!$E$12:$E$20)))</f>
        <v/>
      </c>
      <c r="E78" s="52" t="s">
        <v>673</v>
      </c>
    </row>
    <row r="79" spans="1:5" ht="26.25" outlineLevel="1" thickBot="1" x14ac:dyDescent="0.25">
      <c r="A79" s="38">
        <v>3</v>
      </c>
      <c r="B79" s="33" t="s">
        <v>238</v>
      </c>
      <c r="C79" s="80"/>
      <c r="D79" s="56" t="str">
        <f>IF(E79="F",IF(C79="","",LOOKUP(C79,Instructions!$B$26:$B$34,Instructions!$E$26:$E$34)),IF(C79="","",LOOKUP(C79,Instructions!$B$12:$B$20,Instructions!$E$12:$E$20)))</f>
        <v/>
      </c>
      <c r="E79" s="52" t="s">
        <v>673</v>
      </c>
    </row>
    <row r="80" spans="1:5" ht="39" outlineLevel="1" thickBot="1" x14ac:dyDescent="0.25">
      <c r="A80" s="38">
        <v>4</v>
      </c>
      <c r="B80" s="33" t="s">
        <v>239</v>
      </c>
      <c r="C80" s="80"/>
      <c r="D80" s="56" t="str">
        <f>IF(E80="F",IF(C80="","",LOOKUP(C80,Instructions!$B$26:$B$34,Instructions!$E$26:$E$34)),IF(C80="","",LOOKUP(C80,Instructions!$B$12:$B$20,Instructions!$E$12:$E$20)))</f>
        <v/>
      </c>
      <c r="E80" s="52" t="s">
        <v>673</v>
      </c>
    </row>
    <row r="81" spans="1:5" ht="26.25" outlineLevel="1" thickBot="1" x14ac:dyDescent="0.25">
      <c r="A81" s="38">
        <v>5</v>
      </c>
      <c r="B81" s="33" t="s">
        <v>240</v>
      </c>
      <c r="C81" s="80"/>
      <c r="D81" s="56" t="str">
        <f>IF(E81="F",IF(C81="","",LOOKUP(C81,Instructions!$B$26:$B$34,Instructions!$E$26:$E$34)),IF(C81="","",LOOKUP(C81,Instructions!$B$12:$B$20,Instructions!$E$12:$E$20)))</f>
        <v/>
      </c>
      <c r="E81" s="52" t="s">
        <v>673</v>
      </c>
    </row>
    <row r="82" spans="1:5" ht="26.25" outlineLevel="1" thickBot="1" x14ac:dyDescent="0.25">
      <c r="A82" s="38">
        <v>6</v>
      </c>
      <c r="B82" s="33" t="s">
        <v>241</v>
      </c>
      <c r="C82" s="80"/>
      <c r="D82" s="56" t="str">
        <f>IF(E82="F",IF(C82="","",LOOKUP(C82,Instructions!$B$26:$B$34,Instructions!$E$26:$E$34)),IF(C82="","",LOOKUP(C82,Instructions!$B$12:$B$20,Instructions!$E$12:$E$20)))</f>
        <v/>
      </c>
      <c r="E82" s="52" t="s">
        <v>673</v>
      </c>
    </row>
    <row r="83" spans="1:5" ht="26.25" outlineLevel="1" thickBot="1" x14ac:dyDescent="0.25">
      <c r="A83" s="38">
        <v>7</v>
      </c>
      <c r="B83" s="33" t="s">
        <v>242</v>
      </c>
      <c r="C83" s="80"/>
      <c r="D83" s="56" t="str">
        <f>IF(E83="F",IF(C83="","",LOOKUP(C83,Instructions!$B$26:$B$34,Instructions!$E$26:$E$34)),IF(C83="","",LOOKUP(C83,Instructions!$B$12:$B$20,Instructions!$E$12:$E$20)))</f>
        <v/>
      </c>
      <c r="E83" s="52" t="s">
        <v>673</v>
      </c>
    </row>
    <row r="84" spans="1:5" ht="26.25" outlineLevel="1" thickBot="1" x14ac:dyDescent="0.25">
      <c r="A84" s="38">
        <v>8</v>
      </c>
      <c r="B84" s="33" t="s">
        <v>243</v>
      </c>
      <c r="C84" s="80"/>
      <c r="D84" s="56" t="str">
        <f>IF(E84="F",IF(C84="","",LOOKUP(C84,Instructions!$B$26:$B$34,Instructions!$E$26:$E$34)),IF(C84="","",LOOKUP(C84,Instructions!$B$12:$B$20,Instructions!$E$12:$E$20)))</f>
        <v/>
      </c>
      <c r="E84" s="52" t="s">
        <v>673</v>
      </c>
    </row>
    <row r="85" spans="1:5" ht="39" outlineLevel="1" thickBot="1" x14ac:dyDescent="0.25">
      <c r="A85" s="38">
        <v>9</v>
      </c>
      <c r="B85" s="33" t="s">
        <v>244</v>
      </c>
      <c r="C85" s="80"/>
      <c r="D85" s="56" t="str">
        <f>IF(E85="F",IF(C85="","",LOOKUP(C85,Instructions!$B$26:$B$34,Instructions!$E$26:$E$34)),IF(C85="","",LOOKUP(C85,Instructions!$B$12:$B$20,Instructions!$E$12:$E$20)))</f>
        <v/>
      </c>
      <c r="E85" s="52" t="s">
        <v>673</v>
      </c>
    </row>
    <row r="86" spans="1:5" ht="26.25" outlineLevel="1" thickBot="1" x14ac:dyDescent="0.25">
      <c r="A86" s="38">
        <v>10</v>
      </c>
      <c r="B86" s="33" t="s">
        <v>245</v>
      </c>
      <c r="C86" s="80"/>
      <c r="D86" s="56" t="str">
        <f>IF(E86="F",IF(C86="","",LOOKUP(C86,Instructions!$B$26:$B$34,Instructions!$E$26:$E$34)),IF(C86="","",LOOKUP(C86,Instructions!$B$12:$B$20,Instructions!$E$12:$E$20)))</f>
        <v/>
      </c>
      <c r="E86" s="52" t="s">
        <v>673</v>
      </c>
    </row>
    <row r="87" spans="1:5" ht="26.25" outlineLevel="1" thickBot="1" x14ac:dyDescent="0.25">
      <c r="A87" s="38">
        <v>11</v>
      </c>
      <c r="B87" s="33" t="s">
        <v>246</v>
      </c>
      <c r="C87" s="80"/>
      <c r="D87" s="56" t="str">
        <f>IF(E87="F",IF(C87="","",LOOKUP(C87,Instructions!$B$26:$B$34,Instructions!$E$26:$E$34)),IF(C87="","",LOOKUP(C87,Instructions!$B$12:$B$20,Instructions!$E$12:$E$20)))</f>
        <v/>
      </c>
      <c r="E87" s="52" t="s">
        <v>673</v>
      </c>
    </row>
    <row r="88" spans="1:5" ht="26.25" outlineLevel="1" thickBot="1" x14ac:dyDescent="0.25">
      <c r="A88" s="38">
        <v>12</v>
      </c>
      <c r="B88" s="33" t="s">
        <v>247</v>
      </c>
      <c r="C88" s="80"/>
      <c r="D88" s="56" t="str">
        <f>IF(E88="F",IF(C88="","",LOOKUP(C88,Instructions!$B$26:$B$34,Instructions!$E$26:$E$34)),IF(C88="","",LOOKUP(C88,Instructions!$B$12:$B$20,Instructions!$E$12:$E$20)))</f>
        <v/>
      </c>
      <c r="E88" s="52" t="s">
        <v>673</v>
      </c>
    </row>
    <row r="89" spans="1:5" ht="39" outlineLevel="1" thickBot="1" x14ac:dyDescent="0.25">
      <c r="A89" s="38">
        <v>13</v>
      </c>
      <c r="B89" s="50" t="s">
        <v>248</v>
      </c>
      <c r="C89" s="80"/>
      <c r="D89" s="56" t="str">
        <f>IF(E89="F",IF(C89="","",LOOKUP(C89,Instructions!$B$26:$B$34,Instructions!$E$26:$E$34)),IF(C89="","",LOOKUP(C89,Instructions!$B$12:$B$20,Instructions!$E$12:$E$20)))</f>
        <v/>
      </c>
      <c r="E89" s="52" t="s">
        <v>673</v>
      </c>
    </row>
    <row r="90" spans="1:5" ht="13.5" outlineLevel="1" thickBot="1" x14ac:dyDescent="0.25">
      <c r="A90" s="38">
        <v>13</v>
      </c>
      <c r="B90" s="50" t="s">
        <v>249</v>
      </c>
      <c r="C90" s="80"/>
      <c r="D90" s="56" t="str">
        <f>IF(E90="F",IF(C90="","",LOOKUP(C90,Instructions!$B$26:$B$34,Instructions!$E$26:$E$34)),IF(C90="","",LOOKUP(C90,Instructions!$B$12:$B$20,Instructions!$E$12:$E$20)))</f>
        <v/>
      </c>
      <c r="E90" s="52" t="s">
        <v>673</v>
      </c>
    </row>
    <row r="91" spans="1:5" ht="13.5" outlineLevel="1" thickBot="1" x14ac:dyDescent="0.25">
      <c r="A91" s="38">
        <v>13</v>
      </c>
      <c r="B91" s="50" t="s">
        <v>250</v>
      </c>
      <c r="C91" s="80"/>
      <c r="D91" s="56" t="str">
        <f>IF(E91="F",IF(C91="","",LOOKUP(C91,Instructions!$B$26:$B$34,Instructions!$E$26:$E$34)),IF(C91="","",LOOKUP(C91,Instructions!$B$12:$B$20,Instructions!$E$12:$E$20)))</f>
        <v/>
      </c>
      <c r="E91" s="52" t="s">
        <v>673</v>
      </c>
    </row>
    <row r="92" spans="1:5" ht="13.5" outlineLevel="1" thickBot="1" x14ac:dyDescent="0.25">
      <c r="A92" s="38">
        <v>13</v>
      </c>
      <c r="B92" s="33" t="s">
        <v>251</v>
      </c>
      <c r="C92" s="80"/>
      <c r="D92" s="56" t="str">
        <f>IF(E92="F",IF(C92="","",LOOKUP(C92,Instructions!$B$26:$B$34,Instructions!$E$26:$E$34)),IF(C92="","",LOOKUP(C92,Instructions!$B$12:$B$20,Instructions!$E$12:$E$20)))</f>
        <v/>
      </c>
      <c r="E92" s="52" t="s">
        <v>673</v>
      </c>
    </row>
    <row r="93" spans="1:5" ht="13.5" outlineLevel="1" thickBot="1" x14ac:dyDescent="0.25">
      <c r="A93" s="38">
        <v>13</v>
      </c>
      <c r="B93" s="33" t="s">
        <v>252</v>
      </c>
      <c r="C93" s="80"/>
      <c r="D93" s="56" t="str">
        <f>IF(E93="F",IF(C93="","",LOOKUP(C93,Instructions!$B$26:$B$34,Instructions!$E$26:$E$34)),IF(C93="","",LOOKUP(C93,Instructions!$B$12:$B$20,Instructions!$E$12:$E$20)))</f>
        <v/>
      </c>
      <c r="E93" s="52" t="s">
        <v>673</v>
      </c>
    </row>
    <row r="94" spans="1:5" ht="13.5" outlineLevel="1" thickBot="1" x14ac:dyDescent="0.25">
      <c r="A94" s="38">
        <v>13</v>
      </c>
      <c r="B94" s="33" t="s">
        <v>253</v>
      </c>
      <c r="C94" s="80"/>
      <c r="D94" s="56" t="str">
        <f>IF(E94="F",IF(C94="","",LOOKUP(C94,Instructions!$B$26:$B$34,Instructions!$E$26:$E$34)),IF(C94="","",LOOKUP(C94,Instructions!$B$12:$B$20,Instructions!$E$12:$E$20)))</f>
        <v/>
      </c>
      <c r="E94" s="52" t="s">
        <v>673</v>
      </c>
    </row>
    <row r="95" spans="1:5" ht="13.5" outlineLevel="1" thickBot="1" x14ac:dyDescent="0.25">
      <c r="A95" s="38">
        <v>13</v>
      </c>
      <c r="B95" s="33" t="s">
        <v>254</v>
      </c>
      <c r="C95" s="80"/>
      <c r="D95" s="56" t="str">
        <f>IF(E95="F",IF(C95="","",LOOKUP(C95,Instructions!$B$26:$B$34,Instructions!$E$26:$E$34)),IF(C95="","",LOOKUP(C95,Instructions!$B$12:$B$20,Instructions!$E$12:$E$20)))</f>
        <v/>
      </c>
      <c r="E95" s="52" t="s">
        <v>673</v>
      </c>
    </row>
    <row r="96" spans="1:5" ht="13.5" outlineLevel="1" thickBot="1" x14ac:dyDescent="0.25">
      <c r="A96" s="38">
        <v>13</v>
      </c>
      <c r="B96" s="33" t="s">
        <v>255</v>
      </c>
      <c r="C96" s="80"/>
      <c r="D96" s="56" t="str">
        <f>IF(E96="F",IF(C96="","",LOOKUP(C96,Instructions!$B$26:$B$34,Instructions!$E$26:$E$34)),IF(C96="","",LOOKUP(C96,Instructions!$B$12:$B$20,Instructions!$E$12:$E$20)))</f>
        <v/>
      </c>
      <c r="E96" s="52" t="s">
        <v>673</v>
      </c>
    </row>
    <row r="97" spans="1:5" ht="13.5" outlineLevel="1" thickBot="1" x14ac:dyDescent="0.25">
      <c r="A97" s="38">
        <v>13</v>
      </c>
      <c r="B97" s="33" t="s">
        <v>256</v>
      </c>
      <c r="C97" s="80"/>
      <c r="D97" s="56" t="str">
        <f>IF(E97="F",IF(C97="","",LOOKUP(C97,Instructions!$B$26:$B$34,Instructions!$E$26:$E$34)),IF(C97="","",LOOKUP(C97,Instructions!$B$12:$B$20,Instructions!$E$12:$E$20)))</f>
        <v/>
      </c>
      <c r="E97" s="52" t="s">
        <v>673</v>
      </c>
    </row>
    <row r="98" spans="1:5" ht="13.5" outlineLevel="1" thickBot="1" x14ac:dyDescent="0.25">
      <c r="A98" s="38">
        <v>13</v>
      </c>
      <c r="B98" s="33" t="s">
        <v>257</v>
      </c>
      <c r="C98" s="80"/>
      <c r="D98" s="56" t="str">
        <f>IF(E98="F",IF(C98="","",LOOKUP(C98,Instructions!$B$26:$B$34,Instructions!$E$26:$E$34)),IF(C98="","",LOOKUP(C98,Instructions!$B$12:$B$20,Instructions!$E$12:$E$20)))</f>
        <v/>
      </c>
      <c r="E98" s="52" t="s">
        <v>673</v>
      </c>
    </row>
    <row r="99" spans="1:5" ht="13.5" outlineLevel="1" thickBot="1" x14ac:dyDescent="0.25">
      <c r="A99" s="38">
        <v>13</v>
      </c>
      <c r="B99" s="33" t="s">
        <v>258</v>
      </c>
      <c r="C99" s="80"/>
      <c r="D99" s="56" t="str">
        <f>IF(E99="F",IF(C99="","",LOOKUP(C99,Instructions!$B$26:$B$34,Instructions!$E$26:$E$34)),IF(C99="","",LOOKUP(C99,Instructions!$B$12:$B$20,Instructions!$E$12:$E$20)))</f>
        <v/>
      </c>
      <c r="E99" s="52" t="s">
        <v>673</v>
      </c>
    </row>
    <row r="100" spans="1:5" ht="13.5" outlineLevel="1" thickBot="1" x14ac:dyDescent="0.25">
      <c r="A100" s="38">
        <v>13</v>
      </c>
      <c r="B100" s="33" t="s">
        <v>259</v>
      </c>
      <c r="C100" s="80"/>
      <c r="D100" s="56" t="str">
        <f>IF(E100="F",IF(C100="","",LOOKUP(C100,Instructions!$B$26:$B$34,Instructions!$E$26:$E$34)),IF(C100="","",LOOKUP(C100,Instructions!$B$12:$B$20,Instructions!$E$12:$E$20)))</f>
        <v/>
      </c>
      <c r="E100" s="52" t="s">
        <v>673</v>
      </c>
    </row>
    <row r="101" spans="1:5" ht="13.5" outlineLevel="1" thickBot="1" x14ac:dyDescent="0.25">
      <c r="A101" s="38">
        <v>13</v>
      </c>
      <c r="B101" s="33" t="s">
        <v>260</v>
      </c>
      <c r="C101" s="80"/>
      <c r="D101" s="56" t="str">
        <f>IF(E101="F",IF(C101="","",LOOKUP(C101,Instructions!$B$26:$B$34,Instructions!$E$26:$E$34)),IF(C101="","",LOOKUP(C101,Instructions!$B$12:$B$20,Instructions!$E$12:$E$20)))</f>
        <v/>
      </c>
      <c r="E101" s="52" t="s">
        <v>673</v>
      </c>
    </row>
    <row r="102" spans="1:5" ht="13.5" outlineLevel="1" thickBot="1" x14ac:dyDescent="0.25">
      <c r="A102" s="38">
        <v>13</v>
      </c>
      <c r="B102" s="33" t="s">
        <v>261</v>
      </c>
      <c r="C102" s="80"/>
      <c r="D102" s="56" t="str">
        <f>IF(E102="F",IF(C102="","",LOOKUP(C102,Instructions!$B$26:$B$34,Instructions!$E$26:$E$34)),IF(C102="","",LOOKUP(C102,Instructions!$B$12:$B$20,Instructions!$E$12:$E$20)))</f>
        <v/>
      </c>
      <c r="E102" s="52" t="s">
        <v>673</v>
      </c>
    </row>
    <row r="103" spans="1:5" ht="13.5" thickBot="1" x14ac:dyDescent="0.25">
      <c r="B103" s="12"/>
      <c r="C103" s="20">
        <f>COUNTA(C77:C102)</f>
        <v>0</v>
      </c>
    </row>
    <row r="104" spans="1:5" s="9" customFormat="1" ht="13.5" thickBot="1" x14ac:dyDescent="0.25">
      <c r="A104" s="40">
        <f>COUNT(A77:A102)</f>
        <v>26</v>
      </c>
      <c r="B104" s="3" t="s">
        <v>3</v>
      </c>
      <c r="C104" s="5"/>
      <c r="D104" s="44"/>
      <c r="E104" s="70"/>
    </row>
    <row r="107" spans="1:5" ht="13.5" thickBot="1" x14ac:dyDescent="0.25"/>
    <row r="108" spans="1:5" ht="13.5" thickBot="1" x14ac:dyDescent="0.25">
      <c r="B108" s="26" t="s">
        <v>16</v>
      </c>
      <c r="C108" s="76"/>
    </row>
    <row r="109" spans="1:5" ht="15.75" x14ac:dyDescent="0.25">
      <c r="B109" s="23" t="s">
        <v>34</v>
      </c>
      <c r="C109" s="68" t="str">
        <f>C$2</f>
        <v>Offeror A</v>
      </c>
    </row>
    <row r="110" spans="1:5" ht="16.5" thickBot="1" x14ac:dyDescent="0.3">
      <c r="B110" s="15"/>
      <c r="C110" s="21"/>
    </row>
    <row r="111" spans="1:5" ht="51.75" thickBot="1" x14ac:dyDescent="0.25">
      <c r="A111" s="37">
        <v>4.3</v>
      </c>
      <c r="B111" s="2"/>
      <c r="C111" s="28" t="s">
        <v>1166</v>
      </c>
      <c r="D111" s="28" t="s">
        <v>1635</v>
      </c>
      <c r="E111" s="28" t="s">
        <v>1636</v>
      </c>
    </row>
    <row r="112" spans="1:5" ht="13.5" outlineLevel="1" thickBot="1" x14ac:dyDescent="0.25">
      <c r="A112" s="36">
        <v>1</v>
      </c>
      <c r="B112" s="33" t="s">
        <v>262</v>
      </c>
      <c r="C112" s="80"/>
      <c r="D112" s="56" t="str">
        <f>IF(E112="F",IF(C112="","",LOOKUP(C112,Instructions!$B$26:$B$34,Instructions!$E$26:$E$34)),IF(C112="","",LOOKUP(C112,Instructions!$B$12:$B$20,Instructions!$E$12:$E$20)))</f>
        <v/>
      </c>
      <c r="E112" s="52" t="s">
        <v>673</v>
      </c>
    </row>
    <row r="113" spans="1:5" ht="13.5" outlineLevel="1" thickBot="1" x14ac:dyDescent="0.25">
      <c r="A113" s="36">
        <v>2</v>
      </c>
      <c r="B113" s="33" t="s">
        <v>750</v>
      </c>
      <c r="C113" s="80"/>
      <c r="D113" s="56" t="str">
        <f>IF(E113="F",IF(C113="","",LOOKUP(C113,Instructions!$B$26:$B$34,Instructions!$E$26:$E$34)),IF(C113="","",LOOKUP(C113,Instructions!$B$12:$B$20,Instructions!$E$12:$E$20)))</f>
        <v/>
      </c>
      <c r="E113" s="52" t="s">
        <v>673</v>
      </c>
    </row>
    <row r="114" spans="1:5" ht="26.25" outlineLevel="1" thickBot="1" x14ac:dyDescent="0.25">
      <c r="A114" s="36">
        <v>3</v>
      </c>
      <c r="B114" s="33" t="s">
        <v>751</v>
      </c>
      <c r="C114" s="80"/>
      <c r="D114" s="56" t="str">
        <f>IF(E114="F",IF(C114="","",LOOKUP(C114,Instructions!$B$26:$B$34,Instructions!$E$26:$E$34)),IF(C114="","",LOOKUP(C114,Instructions!$B$12:$B$20,Instructions!$E$12:$E$20)))</f>
        <v/>
      </c>
      <c r="E114" s="52" t="s">
        <v>673</v>
      </c>
    </row>
    <row r="115" spans="1:5" ht="39" outlineLevel="1" thickBot="1" x14ac:dyDescent="0.25">
      <c r="A115" s="36">
        <v>4</v>
      </c>
      <c r="B115" s="50" t="s">
        <v>1212</v>
      </c>
      <c r="C115" s="80"/>
      <c r="D115" s="56" t="str">
        <f>IF(E115="F",IF(C115="","",LOOKUP(C115,Instructions!$B$26:$B$34,Instructions!$E$26:$E$34)),IF(C115="","",LOOKUP(C115,Instructions!$B$12:$B$20,Instructions!$E$12:$E$20)))</f>
        <v/>
      </c>
      <c r="E115" s="52" t="s">
        <v>673</v>
      </c>
    </row>
    <row r="116" spans="1:5" ht="64.5" outlineLevel="1" thickBot="1" x14ac:dyDescent="0.25">
      <c r="A116" s="36">
        <v>4</v>
      </c>
      <c r="B116" s="50" t="s">
        <v>1211</v>
      </c>
      <c r="C116" s="80"/>
      <c r="D116" s="56" t="str">
        <f>IF(E116="F",IF(C116="","",LOOKUP(C116,Instructions!$B$26:$B$34,Instructions!$E$26:$E$34)),IF(C116="","",LOOKUP(C116,Instructions!$B$12:$B$20,Instructions!$E$12:$E$20)))</f>
        <v/>
      </c>
      <c r="E116" s="52" t="s">
        <v>673</v>
      </c>
    </row>
    <row r="117" spans="1:5" ht="26.25" outlineLevel="1" thickBot="1" x14ac:dyDescent="0.25">
      <c r="A117" s="36">
        <v>5</v>
      </c>
      <c r="B117" s="50" t="s">
        <v>1213</v>
      </c>
      <c r="C117" s="80"/>
      <c r="D117" s="56" t="str">
        <f>IF(E117="F",IF(C117="","",LOOKUP(C117,Instructions!$B$26:$B$34,Instructions!$E$26:$E$34)),IF(C117="","",LOOKUP(C117,Instructions!$B$12:$B$20,Instructions!$E$12:$E$20)))</f>
        <v/>
      </c>
      <c r="E117" s="52" t="s">
        <v>673</v>
      </c>
    </row>
    <row r="118" spans="1:5" ht="166.5" outlineLevel="1" thickBot="1" x14ac:dyDescent="0.25">
      <c r="A118" s="36">
        <v>6</v>
      </c>
      <c r="B118" s="50" t="s">
        <v>1214</v>
      </c>
      <c r="C118" s="80"/>
      <c r="D118" s="56" t="str">
        <f>IF(E118="F",IF(C118="","",LOOKUP(C118,Instructions!$B$26:$B$34,Instructions!$E$26:$E$34)),IF(C118="","",LOOKUP(C118,Instructions!$B$12:$B$20,Instructions!$E$12:$E$20)))</f>
        <v/>
      </c>
      <c r="E118" s="52" t="s">
        <v>673</v>
      </c>
    </row>
    <row r="119" spans="1:5" ht="26.25" outlineLevel="1" thickBot="1" x14ac:dyDescent="0.25">
      <c r="A119" s="36">
        <v>7</v>
      </c>
      <c r="B119" s="33" t="s">
        <v>1215</v>
      </c>
      <c r="C119" s="80"/>
      <c r="D119" s="56" t="str">
        <f>IF(E119="F",IF(C119="","",LOOKUP(C119,Instructions!$B$26:$B$34,Instructions!$E$26:$E$34)),IF(C119="","",LOOKUP(C119,Instructions!$B$12:$B$20,Instructions!$E$12:$E$20)))</f>
        <v/>
      </c>
      <c r="E119" s="52" t="s">
        <v>673</v>
      </c>
    </row>
    <row r="120" spans="1:5" ht="26.25" outlineLevel="1" thickBot="1" x14ac:dyDescent="0.25">
      <c r="A120" s="36">
        <v>8</v>
      </c>
      <c r="B120" s="33" t="s">
        <v>752</v>
      </c>
      <c r="C120" s="80"/>
      <c r="D120" s="56" t="str">
        <f>IF(E120="F",IF(C120="","",LOOKUP(C120,Instructions!$B$26:$B$34,Instructions!$E$26:$E$34)),IF(C120="","",LOOKUP(C120,Instructions!$B$12:$B$20,Instructions!$E$12:$E$20)))</f>
        <v/>
      </c>
      <c r="E120" s="52" t="s">
        <v>673</v>
      </c>
    </row>
    <row r="121" spans="1:5" ht="39" outlineLevel="1" thickBot="1" x14ac:dyDescent="0.25">
      <c r="A121" s="36">
        <v>9</v>
      </c>
      <c r="B121" s="33" t="s">
        <v>1216</v>
      </c>
      <c r="C121" s="80"/>
      <c r="D121" s="56" t="str">
        <f>IF(E121="F",IF(C121="","",LOOKUP(C121,Instructions!$B$26:$B$34,Instructions!$E$26:$E$34)),IF(C121="","",LOOKUP(C121,Instructions!$B$12:$B$20,Instructions!$E$12:$E$20)))</f>
        <v/>
      </c>
      <c r="E121" s="52" t="s">
        <v>673</v>
      </c>
    </row>
    <row r="122" spans="1:5" ht="64.5" outlineLevel="1" thickBot="1" x14ac:dyDescent="0.25">
      <c r="A122" s="36">
        <v>10</v>
      </c>
      <c r="B122" s="50" t="s">
        <v>753</v>
      </c>
      <c r="C122" s="80"/>
      <c r="D122" s="56" t="str">
        <f>IF(E122="F",IF(C122="","",LOOKUP(C122,Instructions!$B$26:$B$34,Instructions!$E$26:$E$34)),IF(C122="","",LOOKUP(C122,Instructions!$B$12:$B$20,Instructions!$E$12:$E$20)))</f>
        <v/>
      </c>
      <c r="E122" s="52" t="s">
        <v>673</v>
      </c>
    </row>
    <row r="123" spans="1:5" ht="166.5" outlineLevel="1" thickBot="1" x14ac:dyDescent="0.25">
      <c r="A123" s="36">
        <v>11</v>
      </c>
      <c r="B123" s="50" t="s">
        <v>1217</v>
      </c>
      <c r="C123" s="80"/>
      <c r="D123" s="56" t="str">
        <f>IF(E123="F",IF(C123="","",LOOKUP(C123,Instructions!$B$26:$B$34,Instructions!$E$26:$E$34)),IF(C123="","",LOOKUP(C123,Instructions!$B$12:$B$20,Instructions!$E$12:$E$20)))</f>
        <v/>
      </c>
      <c r="E123" s="52" t="s">
        <v>673</v>
      </c>
    </row>
    <row r="124" spans="1:5" ht="51.75" outlineLevel="1" thickBot="1" x14ac:dyDescent="0.25">
      <c r="A124" s="36">
        <v>12</v>
      </c>
      <c r="B124" s="50" t="s">
        <v>754</v>
      </c>
      <c r="C124" s="80"/>
      <c r="D124" s="56" t="str">
        <f>IF(E124="F",IF(C124="","",LOOKUP(C124,Instructions!$B$26:$B$34,Instructions!$E$26:$E$34)),IF(C124="","",LOOKUP(C124,Instructions!$B$12:$B$20,Instructions!$E$12:$E$20)))</f>
        <v/>
      </c>
      <c r="E124" s="52" t="s">
        <v>673</v>
      </c>
    </row>
    <row r="125" spans="1:5" ht="77.25" outlineLevel="1" thickBot="1" x14ac:dyDescent="0.25">
      <c r="A125" s="36">
        <v>13</v>
      </c>
      <c r="B125" s="50" t="s">
        <v>263</v>
      </c>
      <c r="C125" s="80"/>
      <c r="D125" s="56" t="str">
        <f>IF(E125="F",IF(C125="","",LOOKUP(C125,Instructions!$B$26:$B$34,Instructions!$E$26:$E$34)),IF(C125="","",LOOKUP(C125,Instructions!$B$12:$B$20,Instructions!$E$12:$E$20)))</f>
        <v/>
      </c>
      <c r="E125" s="52" t="s">
        <v>673</v>
      </c>
    </row>
    <row r="126" spans="1:5" ht="64.5" outlineLevel="1" thickBot="1" x14ac:dyDescent="0.25">
      <c r="A126" s="36">
        <v>14</v>
      </c>
      <c r="B126" s="50" t="s">
        <v>755</v>
      </c>
      <c r="C126" s="80"/>
      <c r="D126" s="56" t="str">
        <f>IF(E126="F",IF(C126="","",LOOKUP(C126,Instructions!$B$26:$B$34,Instructions!$E$26:$E$34)),IF(C126="","",LOOKUP(C126,Instructions!$B$12:$B$20,Instructions!$E$12:$E$20)))</f>
        <v/>
      </c>
      <c r="E126" s="52" t="s">
        <v>673</v>
      </c>
    </row>
    <row r="127" spans="1:5" ht="64.5" outlineLevel="1" thickBot="1" x14ac:dyDescent="0.25">
      <c r="A127" s="36">
        <v>15</v>
      </c>
      <c r="B127" s="50" t="s">
        <v>1218</v>
      </c>
      <c r="C127" s="80"/>
      <c r="D127" s="56" t="str">
        <f>IF(E127="F",IF(C127="","",LOOKUP(C127,Instructions!$B$26:$B$34,Instructions!$E$26:$E$34)),IF(C127="","",LOOKUP(C127,Instructions!$B$12:$B$20,Instructions!$E$12:$E$20)))</f>
        <v/>
      </c>
      <c r="E127" s="52" t="s">
        <v>673</v>
      </c>
    </row>
    <row r="128" spans="1:5" ht="13.5" outlineLevel="1" thickBot="1" x14ac:dyDescent="0.25">
      <c r="A128" s="36">
        <v>15</v>
      </c>
      <c r="B128" s="50" t="s">
        <v>756</v>
      </c>
      <c r="C128" s="80"/>
      <c r="D128" s="56" t="str">
        <f>IF(E128="F",IF(C128="","",LOOKUP(C128,Instructions!$B$26:$B$34,Instructions!$E$26:$E$34)),IF(C128="","",LOOKUP(C128,Instructions!$B$12:$B$20,Instructions!$E$12:$E$20)))</f>
        <v/>
      </c>
      <c r="E128" s="52" t="s">
        <v>673</v>
      </c>
    </row>
    <row r="129" spans="1:5" ht="26.25" outlineLevel="1" thickBot="1" x14ac:dyDescent="0.25">
      <c r="A129" s="36">
        <v>16</v>
      </c>
      <c r="B129" s="33" t="s">
        <v>264</v>
      </c>
      <c r="C129" s="80"/>
      <c r="D129" s="56" t="str">
        <f>IF(E129="F",IF(C129="","",LOOKUP(C129,Instructions!$B$26:$B$34,Instructions!$E$26:$E$34)),IF(C129="","",LOOKUP(C129,Instructions!$B$12:$B$20,Instructions!$E$12:$E$20)))</f>
        <v/>
      </c>
      <c r="E129" s="52" t="s">
        <v>673</v>
      </c>
    </row>
    <row r="130" spans="1:5" ht="39" outlineLevel="1" thickBot="1" x14ac:dyDescent="0.25">
      <c r="A130" s="36">
        <v>17</v>
      </c>
      <c r="B130" s="33" t="s">
        <v>757</v>
      </c>
      <c r="C130" s="80"/>
      <c r="D130" s="56" t="str">
        <f>IF(E130="F",IF(C130="","",LOOKUP(C130,Instructions!$B$26:$B$34,Instructions!$E$26:$E$34)),IF(C130="","",LOOKUP(C130,Instructions!$B$12:$B$20,Instructions!$E$12:$E$20)))</f>
        <v/>
      </c>
      <c r="E130" s="52" t="s">
        <v>673</v>
      </c>
    </row>
    <row r="131" spans="1:5" ht="39" outlineLevel="1" thickBot="1" x14ac:dyDescent="0.25">
      <c r="A131" s="36">
        <v>18</v>
      </c>
      <c r="B131" s="50" t="s">
        <v>758</v>
      </c>
      <c r="C131" s="80"/>
      <c r="D131" s="56" t="str">
        <f>IF(E131="F",IF(C131="","",LOOKUP(C131,Instructions!$B$26:$B$34,Instructions!$E$26:$E$34)),IF(C131="","",LOOKUP(C131,Instructions!$B$12:$B$20,Instructions!$E$12:$E$20)))</f>
        <v/>
      </c>
      <c r="E131" s="52" t="s">
        <v>673</v>
      </c>
    </row>
    <row r="132" spans="1:5" ht="64.5" outlineLevel="1" thickBot="1" x14ac:dyDescent="0.25">
      <c r="A132" s="36">
        <v>19</v>
      </c>
      <c r="B132" s="50" t="s">
        <v>759</v>
      </c>
      <c r="C132" s="80"/>
      <c r="D132" s="56" t="str">
        <f>IF(E132="F",IF(C132="","",LOOKUP(C132,Instructions!$B$26:$B$34,Instructions!$E$26:$E$34)),IF(C132="","",LOOKUP(C132,Instructions!$B$12:$B$20,Instructions!$E$12:$E$20)))</f>
        <v/>
      </c>
      <c r="E132" s="52" t="s">
        <v>673</v>
      </c>
    </row>
    <row r="133" spans="1:5" ht="39" outlineLevel="1" thickBot="1" x14ac:dyDescent="0.25">
      <c r="A133" s="36">
        <v>20</v>
      </c>
      <c r="B133" s="50" t="s">
        <v>760</v>
      </c>
      <c r="C133" s="80"/>
      <c r="D133" s="56" t="str">
        <f>IF(E133="F",IF(C133="","",LOOKUP(C133,Instructions!$B$26:$B$34,Instructions!$E$26:$E$34)),IF(C133="","",LOOKUP(C133,Instructions!$B$12:$B$20,Instructions!$E$12:$E$20)))</f>
        <v/>
      </c>
      <c r="E133" s="52" t="s">
        <v>673</v>
      </c>
    </row>
    <row r="134" spans="1:5" ht="13.5" outlineLevel="1" thickBot="1" x14ac:dyDescent="0.25">
      <c r="A134" s="36">
        <v>21</v>
      </c>
      <c r="B134" s="50" t="s">
        <v>265</v>
      </c>
      <c r="C134" s="80"/>
      <c r="D134" s="56" t="str">
        <f>IF(E134="F",IF(C134="","",LOOKUP(C134,Instructions!$B$26:$B$34,Instructions!$E$26:$E$34)),IF(C134="","",LOOKUP(C134,Instructions!$B$12:$B$20,Instructions!$E$12:$E$20)))</f>
        <v/>
      </c>
      <c r="E134" s="52" t="s">
        <v>673</v>
      </c>
    </row>
    <row r="135" spans="1:5" ht="64.5" outlineLevel="1" thickBot="1" x14ac:dyDescent="0.25">
      <c r="A135" s="36">
        <v>22</v>
      </c>
      <c r="B135" s="50" t="s">
        <v>761</v>
      </c>
      <c r="C135" s="80"/>
      <c r="D135" s="56" t="str">
        <f>IF(E135="F",IF(C135="","",LOOKUP(C135,Instructions!$B$26:$B$34,Instructions!$E$26:$E$34)),IF(C135="","",LOOKUP(C135,Instructions!$B$12:$B$20,Instructions!$E$12:$E$20)))</f>
        <v/>
      </c>
      <c r="E135" s="52" t="s">
        <v>673</v>
      </c>
    </row>
    <row r="136" spans="1:5" ht="51.75" outlineLevel="1" thickBot="1" x14ac:dyDescent="0.25">
      <c r="A136" s="36">
        <v>23</v>
      </c>
      <c r="B136" s="50" t="s">
        <v>762</v>
      </c>
      <c r="C136" s="80"/>
      <c r="D136" s="56" t="str">
        <f>IF(E136="F",IF(C136="","",LOOKUP(C136,Instructions!$B$26:$B$34,Instructions!$E$26:$E$34)),IF(C136="","",LOOKUP(C136,Instructions!$B$12:$B$20,Instructions!$E$12:$E$20)))</f>
        <v/>
      </c>
      <c r="E136" s="52" t="s">
        <v>673</v>
      </c>
    </row>
    <row r="137" spans="1:5" ht="77.25" outlineLevel="1" thickBot="1" x14ac:dyDescent="0.25">
      <c r="A137" s="36">
        <v>24</v>
      </c>
      <c r="B137" s="50" t="s">
        <v>763</v>
      </c>
      <c r="C137" s="80"/>
      <c r="D137" s="56" t="str">
        <f>IF(E137="F",IF(C137="","",LOOKUP(C137,Instructions!$B$26:$B$34,Instructions!$E$26:$E$34)),IF(C137="","",LOOKUP(C137,Instructions!$B$12:$B$20,Instructions!$E$12:$E$20)))</f>
        <v/>
      </c>
      <c r="E137" s="52" t="s">
        <v>673</v>
      </c>
    </row>
    <row r="138" spans="1:5" ht="217.5" outlineLevel="1" thickBot="1" x14ac:dyDescent="0.25">
      <c r="A138" s="36">
        <v>25</v>
      </c>
      <c r="B138" s="50" t="s">
        <v>1219</v>
      </c>
      <c r="C138" s="80"/>
      <c r="D138" s="56" t="str">
        <f>IF(E138="F",IF(C138="","",LOOKUP(C138,Instructions!$B$26:$B$34,Instructions!$E$26:$E$34)),IF(C138="","",LOOKUP(C138,Instructions!$B$12:$B$20,Instructions!$E$12:$E$20)))</f>
        <v/>
      </c>
      <c r="E138" s="52" t="s">
        <v>673</v>
      </c>
    </row>
    <row r="139" spans="1:5" ht="77.25" outlineLevel="1" thickBot="1" x14ac:dyDescent="0.25">
      <c r="A139" s="36">
        <v>26</v>
      </c>
      <c r="B139" s="50" t="s">
        <v>266</v>
      </c>
      <c r="C139" s="80"/>
      <c r="D139" s="56" t="str">
        <f>IF(E139="F",IF(C139="","",LOOKUP(C139,Instructions!$B$26:$B$34,Instructions!$E$26:$E$34)),IF(C139="","",LOOKUP(C139,Instructions!$B$12:$B$20,Instructions!$E$12:$E$20)))</f>
        <v/>
      </c>
      <c r="E139" s="52" t="s">
        <v>673</v>
      </c>
    </row>
    <row r="140" spans="1:5" ht="13.5" outlineLevel="1" thickBot="1" x14ac:dyDescent="0.25">
      <c r="A140" s="36">
        <v>27</v>
      </c>
      <c r="B140" s="50" t="s">
        <v>267</v>
      </c>
      <c r="C140" s="80"/>
      <c r="D140" s="56" t="str">
        <f>IF(E140="F",IF(C140="","",LOOKUP(C140,Instructions!$B$26:$B$34,Instructions!$E$26:$E$34)),IF(C140="","",LOOKUP(C140,Instructions!$B$12:$B$20,Instructions!$E$12:$E$20)))</f>
        <v/>
      </c>
      <c r="E140" s="52" t="s">
        <v>673</v>
      </c>
    </row>
    <row r="141" spans="1:5" ht="51.75" outlineLevel="1" thickBot="1" x14ac:dyDescent="0.25">
      <c r="A141" s="36">
        <v>28</v>
      </c>
      <c r="B141" s="50" t="s">
        <v>764</v>
      </c>
      <c r="C141" s="80"/>
      <c r="D141" s="56" t="str">
        <f>IF(E141="F",IF(C141="","",LOOKUP(C141,Instructions!$B$26:$B$34,Instructions!$E$26:$E$34)),IF(C141="","",LOOKUP(C141,Instructions!$B$12:$B$20,Instructions!$E$12:$E$20)))</f>
        <v/>
      </c>
      <c r="E141" s="52" t="s">
        <v>673</v>
      </c>
    </row>
    <row r="142" spans="1:5" ht="26.25" outlineLevel="1" thickBot="1" x14ac:dyDescent="0.25">
      <c r="A142" s="36">
        <v>29</v>
      </c>
      <c r="B142" s="50" t="s">
        <v>268</v>
      </c>
      <c r="C142" s="80"/>
      <c r="D142" s="56" t="str">
        <f>IF(E142="F",IF(C142="","",LOOKUP(C142,Instructions!$B$26:$B$34,Instructions!$E$26:$E$34)),IF(C142="","",LOOKUP(C142,Instructions!$B$12:$B$20,Instructions!$E$12:$E$20)))</f>
        <v/>
      </c>
      <c r="E142" s="52" t="s">
        <v>673</v>
      </c>
    </row>
    <row r="143" spans="1:5" ht="90" outlineLevel="1" thickBot="1" x14ac:dyDescent="0.25">
      <c r="A143" s="36">
        <v>30</v>
      </c>
      <c r="B143" s="50" t="s">
        <v>765</v>
      </c>
      <c r="C143" s="80"/>
      <c r="D143" s="56" t="str">
        <f>IF(E143="F",IF(C143="","",LOOKUP(C143,Instructions!$B$26:$B$34,Instructions!$E$26:$E$34)),IF(C143="","",LOOKUP(C143,Instructions!$B$12:$B$20,Instructions!$E$12:$E$20)))</f>
        <v/>
      </c>
      <c r="E143" s="52" t="s">
        <v>673</v>
      </c>
    </row>
    <row r="144" spans="1:5" ht="26.25" outlineLevel="1" thickBot="1" x14ac:dyDescent="0.25">
      <c r="A144" s="36">
        <v>31</v>
      </c>
      <c r="B144" s="50" t="s">
        <v>269</v>
      </c>
      <c r="C144" s="80"/>
      <c r="D144" s="56" t="str">
        <f>IF(E144="F",IF(C144="","",LOOKUP(C144,Instructions!$B$26:$B$34,Instructions!$E$26:$E$34)),IF(C144="","",LOOKUP(C144,Instructions!$B$12:$B$20,Instructions!$E$12:$E$20)))</f>
        <v/>
      </c>
      <c r="E144" s="52" t="s">
        <v>673</v>
      </c>
    </row>
    <row r="145" spans="1:5" ht="90" outlineLevel="1" thickBot="1" x14ac:dyDescent="0.25">
      <c r="A145" s="36">
        <v>32</v>
      </c>
      <c r="B145" s="50" t="s">
        <v>1220</v>
      </c>
      <c r="C145" s="80"/>
      <c r="D145" s="56" t="str">
        <f>IF(E145="F",IF(C145="","",LOOKUP(C145,Instructions!$B$26:$B$34,Instructions!$E$26:$E$34)),IF(C145="","",LOOKUP(C145,Instructions!$B$12:$B$20,Instructions!$E$12:$E$20)))</f>
        <v/>
      </c>
      <c r="E145" s="52" t="s">
        <v>673</v>
      </c>
    </row>
    <row r="146" spans="1:5" ht="77.25" outlineLevel="1" thickBot="1" x14ac:dyDescent="0.25">
      <c r="A146" s="36">
        <v>33</v>
      </c>
      <c r="B146" s="50" t="s">
        <v>766</v>
      </c>
      <c r="C146" s="80"/>
      <c r="D146" s="56" t="str">
        <f>IF(E146="F",IF(C146="","",LOOKUP(C146,Instructions!$B$26:$B$34,Instructions!$E$26:$E$34)),IF(C146="","",LOOKUP(C146,Instructions!$B$12:$B$20,Instructions!$E$12:$E$20)))</f>
        <v/>
      </c>
      <c r="E146" s="52" t="s">
        <v>673</v>
      </c>
    </row>
    <row r="147" spans="1:5" ht="13.5" outlineLevel="1" thickBot="1" x14ac:dyDescent="0.25">
      <c r="A147" s="36">
        <v>34</v>
      </c>
      <c r="B147" s="50" t="s">
        <v>270</v>
      </c>
      <c r="C147" s="80"/>
      <c r="D147" s="56" t="str">
        <f>IF(E147="F",IF(C147="","",LOOKUP(C147,Instructions!$B$26:$B$34,Instructions!$E$26:$E$34)),IF(C147="","",LOOKUP(C147,Instructions!$B$12:$B$20,Instructions!$E$12:$E$20)))</f>
        <v/>
      </c>
      <c r="E147" s="52" t="s">
        <v>673</v>
      </c>
    </row>
    <row r="148" spans="1:5" ht="13.5" thickBot="1" x14ac:dyDescent="0.25">
      <c r="A148" s="41"/>
      <c r="B148" s="12"/>
      <c r="C148" s="20">
        <f>COUNTA(C112:C147)</f>
        <v>0</v>
      </c>
    </row>
    <row r="149" spans="1:5" s="9" customFormat="1" ht="13.5" thickBot="1" x14ac:dyDescent="0.25">
      <c r="A149" s="40">
        <f>COUNT(A112:A147)</f>
        <v>36</v>
      </c>
      <c r="B149" s="3" t="s">
        <v>3</v>
      </c>
      <c r="C149" s="5"/>
      <c r="D149" s="44"/>
      <c r="E149" s="70"/>
    </row>
    <row r="152" spans="1:5" ht="13.5" thickBot="1" x14ac:dyDescent="0.25"/>
    <row r="153" spans="1:5" ht="13.5" thickBot="1" x14ac:dyDescent="0.25">
      <c r="B153" s="26" t="s">
        <v>16</v>
      </c>
      <c r="C153" s="76"/>
    </row>
    <row r="154" spans="1:5" ht="15.75" x14ac:dyDescent="0.25">
      <c r="B154" s="23" t="s">
        <v>35</v>
      </c>
      <c r="C154" s="68" t="str">
        <f>C$2</f>
        <v>Offeror A</v>
      </c>
    </row>
    <row r="155" spans="1:5" ht="16.5" thickBot="1" x14ac:dyDescent="0.3">
      <c r="B155" s="15"/>
      <c r="C155" s="21"/>
    </row>
    <row r="156" spans="1:5" ht="51.75" thickBot="1" x14ac:dyDescent="0.25">
      <c r="A156" s="37">
        <v>4.4000000000000004</v>
      </c>
      <c r="B156" s="2"/>
      <c r="C156" s="28" t="s">
        <v>1166</v>
      </c>
      <c r="D156" s="28" t="s">
        <v>1635</v>
      </c>
      <c r="E156" s="28" t="s">
        <v>1636</v>
      </c>
    </row>
    <row r="157" spans="1:5" ht="13.5" outlineLevel="1" thickBot="1" x14ac:dyDescent="0.25">
      <c r="A157" s="36">
        <v>1</v>
      </c>
      <c r="B157" s="33" t="s">
        <v>271</v>
      </c>
      <c r="C157" s="80"/>
      <c r="D157" s="56" t="str">
        <f>IF(E157="F",IF(C157="","",LOOKUP(C157,Instructions!$B$26:$B$34,Instructions!$E$26:$E$34)),IF(C157="","",LOOKUP(C157,Instructions!$B$12:$B$20,Instructions!$E$12:$E$20)))</f>
        <v/>
      </c>
      <c r="E157" s="52" t="s">
        <v>673</v>
      </c>
    </row>
    <row r="158" spans="1:5" ht="26.25" outlineLevel="1" thickBot="1" x14ac:dyDescent="0.25">
      <c r="A158" s="36">
        <v>2</v>
      </c>
      <c r="B158" s="33" t="s">
        <v>272</v>
      </c>
      <c r="C158" s="80"/>
      <c r="D158" s="56" t="str">
        <f>IF(E158="F",IF(C158="","",LOOKUP(C158,Instructions!$B$26:$B$34,Instructions!$E$26:$E$34)),IF(C158="","",LOOKUP(C158,Instructions!$B$12:$B$20,Instructions!$E$12:$E$20)))</f>
        <v/>
      </c>
      <c r="E158" s="52" t="s">
        <v>673</v>
      </c>
    </row>
    <row r="159" spans="1:5" ht="13.5" outlineLevel="1" thickBot="1" x14ac:dyDescent="0.25">
      <c r="A159" s="36">
        <v>3</v>
      </c>
      <c r="B159" s="33" t="s">
        <v>273</v>
      </c>
      <c r="C159" s="80"/>
      <c r="D159" s="56" t="str">
        <f>IF(E159="F",IF(C159="","",LOOKUP(C159,Instructions!$B$26:$B$34,Instructions!$E$26:$E$34)),IF(C159="","",LOOKUP(C159,Instructions!$B$12:$B$20,Instructions!$E$12:$E$20)))</f>
        <v/>
      </c>
      <c r="E159" s="52" t="s">
        <v>673</v>
      </c>
    </row>
    <row r="160" spans="1:5" ht="26.25" outlineLevel="1" thickBot="1" x14ac:dyDescent="0.25">
      <c r="A160" s="36">
        <v>4</v>
      </c>
      <c r="B160" s="33" t="s">
        <v>274</v>
      </c>
      <c r="C160" s="80"/>
      <c r="D160" s="56" t="str">
        <f>IF(E160="F",IF(C160="","",LOOKUP(C160,Instructions!$B$26:$B$34,Instructions!$E$26:$E$34)),IF(C160="","",LOOKUP(C160,Instructions!$B$12:$B$20,Instructions!$E$12:$E$20)))</f>
        <v/>
      </c>
      <c r="E160" s="52" t="s">
        <v>673</v>
      </c>
    </row>
    <row r="161" spans="1:5" ht="26.25" outlineLevel="1" thickBot="1" x14ac:dyDescent="0.25">
      <c r="A161" s="36">
        <v>5</v>
      </c>
      <c r="B161" s="33" t="s">
        <v>767</v>
      </c>
      <c r="C161" s="80"/>
      <c r="D161" s="56" t="str">
        <f>IF(E161="F",IF(C161="","",LOOKUP(C161,Instructions!$B$26:$B$34,Instructions!$E$26:$E$34)),IF(C161="","",LOOKUP(C161,Instructions!$B$12:$B$20,Instructions!$E$12:$E$20)))</f>
        <v/>
      </c>
      <c r="E161" s="52" t="s">
        <v>673</v>
      </c>
    </row>
    <row r="162" spans="1:5" ht="26.25" outlineLevel="1" thickBot="1" x14ac:dyDescent="0.25">
      <c r="A162" s="36">
        <v>6</v>
      </c>
      <c r="B162" s="33" t="s">
        <v>768</v>
      </c>
      <c r="C162" s="80"/>
      <c r="D162" s="56" t="str">
        <f>IF(E162="F",IF(C162="","",LOOKUP(C162,Instructions!$B$26:$B$34,Instructions!$E$26:$E$34)),IF(C162="","",LOOKUP(C162,Instructions!$B$12:$B$20,Instructions!$E$12:$E$20)))</f>
        <v/>
      </c>
      <c r="E162" s="52" t="s">
        <v>673</v>
      </c>
    </row>
    <row r="163" spans="1:5" ht="39" outlineLevel="1" thickBot="1" x14ac:dyDescent="0.25">
      <c r="A163" s="36">
        <v>7</v>
      </c>
      <c r="B163" s="33" t="s">
        <v>769</v>
      </c>
      <c r="C163" s="80"/>
      <c r="D163" s="56" t="str">
        <f>IF(E163="F",IF(C163="","",LOOKUP(C163,Instructions!$B$26:$B$34,Instructions!$E$26:$E$34)),IF(C163="","",LOOKUP(C163,Instructions!$B$12:$B$20,Instructions!$E$12:$E$20)))</f>
        <v/>
      </c>
      <c r="E163" s="52" t="s">
        <v>673</v>
      </c>
    </row>
    <row r="164" spans="1:5" ht="26.25" outlineLevel="1" thickBot="1" x14ac:dyDescent="0.25">
      <c r="A164" s="36">
        <v>8</v>
      </c>
      <c r="B164" s="33" t="s">
        <v>275</v>
      </c>
      <c r="C164" s="80"/>
      <c r="D164" s="56" t="str">
        <f>IF(E164="F",IF(C164="","",LOOKUP(C164,Instructions!$B$26:$B$34,Instructions!$E$26:$E$34)),IF(C164="","",LOOKUP(C164,Instructions!$B$12:$B$20,Instructions!$E$12:$E$20)))</f>
        <v/>
      </c>
      <c r="E164" s="52" t="s">
        <v>673</v>
      </c>
    </row>
    <row r="165" spans="1:5" ht="26.25" outlineLevel="1" thickBot="1" x14ac:dyDescent="0.25">
      <c r="A165" s="36">
        <v>9</v>
      </c>
      <c r="B165" s="33" t="s">
        <v>276</v>
      </c>
      <c r="C165" s="80"/>
      <c r="D165" s="56" t="str">
        <f>IF(E165="F",IF(C165="","",LOOKUP(C165,Instructions!$B$26:$B$34,Instructions!$E$26:$E$34)),IF(C165="","",LOOKUP(C165,Instructions!$B$12:$B$20,Instructions!$E$12:$E$20)))</f>
        <v/>
      </c>
      <c r="E165" s="52" t="s">
        <v>673</v>
      </c>
    </row>
    <row r="166" spans="1:5" ht="26.25" outlineLevel="1" thickBot="1" x14ac:dyDescent="0.25">
      <c r="A166" s="36">
        <v>10</v>
      </c>
      <c r="B166" s="33" t="s">
        <v>770</v>
      </c>
      <c r="C166" s="80"/>
      <c r="D166" s="56" t="str">
        <f>IF(E166="F",IF(C166="","",LOOKUP(C166,Instructions!$B$26:$B$34,Instructions!$E$26:$E$34)),IF(C166="","",LOOKUP(C166,Instructions!$B$12:$B$20,Instructions!$E$12:$E$20)))</f>
        <v/>
      </c>
      <c r="E166" s="52" t="s">
        <v>673</v>
      </c>
    </row>
    <row r="167" spans="1:5" ht="51.75" outlineLevel="1" thickBot="1" x14ac:dyDescent="0.25">
      <c r="A167" s="36">
        <v>11</v>
      </c>
      <c r="B167" s="50" t="s">
        <v>771</v>
      </c>
      <c r="C167" s="80"/>
      <c r="D167" s="56" t="str">
        <f>IF(E167="F",IF(C167="","",LOOKUP(C167,Instructions!$B$26:$B$34,Instructions!$E$26:$E$34)),IF(C167="","",LOOKUP(C167,Instructions!$B$12:$B$20,Instructions!$E$12:$E$20)))</f>
        <v/>
      </c>
      <c r="E167" s="52" t="s">
        <v>673</v>
      </c>
    </row>
    <row r="168" spans="1:5" ht="26.25" outlineLevel="1" thickBot="1" x14ac:dyDescent="0.25">
      <c r="A168" s="36">
        <v>12</v>
      </c>
      <c r="B168" s="33" t="s">
        <v>277</v>
      </c>
      <c r="C168" s="80"/>
      <c r="D168" s="56" t="str">
        <f>IF(E168="F",IF(C168="","",LOOKUP(C168,Instructions!$B$26:$B$34,Instructions!$E$26:$E$34)),IF(C168="","",LOOKUP(C168,Instructions!$B$12:$B$20,Instructions!$E$12:$E$20)))</f>
        <v/>
      </c>
      <c r="E168" s="52" t="s">
        <v>673</v>
      </c>
    </row>
    <row r="169" spans="1:5" ht="26.25" outlineLevel="1" thickBot="1" x14ac:dyDescent="0.25">
      <c r="A169" s="36">
        <v>13</v>
      </c>
      <c r="B169" s="33" t="s">
        <v>278</v>
      </c>
      <c r="C169" s="80"/>
      <c r="D169" s="56" t="str">
        <f>IF(E169="F",IF(C169="","",LOOKUP(C169,Instructions!$B$26:$B$34,Instructions!$E$26:$E$34)),IF(C169="","",LOOKUP(C169,Instructions!$B$12:$B$20,Instructions!$E$12:$E$20)))</f>
        <v/>
      </c>
      <c r="E169" s="52" t="s">
        <v>673</v>
      </c>
    </row>
    <row r="170" spans="1:5" ht="26.25" outlineLevel="1" thickBot="1" x14ac:dyDescent="0.25">
      <c r="A170" s="36">
        <v>14</v>
      </c>
      <c r="B170" s="33" t="s">
        <v>279</v>
      </c>
      <c r="C170" s="80"/>
      <c r="D170" s="56" t="str">
        <f>IF(E170="F",IF(C170="","",LOOKUP(C170,Instructions!$B$26:$B$34,Instructions!$E$26:$E$34)),IF(C170="","",LOOKUP(C170,Instructions!$B$12:$B$20,Instructions!$E$12:$E$20)))</f>
        <v/>
      </c>
      <c r="E170" s="52" t="s">
        <v>673</v>
      </c>
    </row>
    <row r="171" spans="1:5" ht="39" outlineLevel="1" thickBot="1" x14ac:dyDescent="0.25">
      <c r="A171" s="36">
        <v>15</v>
      </c>
      <c r="B171" s="33" t="s">
        <v>280</v>
      </c>
      <c r="C171" s="80"/>
      <c r="D171" s="56" t="str">
        <f>IF(E171="F",IF(C171="","",LOOKUP(C171,Instructions!$B$26:$B$34,Instructions!$E$26:$E$34)),IF(C171="","",LOOKUP(C171,Instructions!$B$12:$B$20,Instructions!$E$12:$E$20)))</f>
        <v/>
      </c>
      <c r="E171" s="52" t="s">
        <v>673</v>
      </c>
    </row>
    <row r="172" spans="1:5" ht="115.5" outlineLevel="1" thickBot="1" x14ac:dyDescent="0.25">
      <c r="A172" s="36">
        <v>16</v>
      </c>
      <c r="B172" s="50" t="s">
        <v>1222</v>
      </c>
      <c r="C172" s="80"/>
      <c r="D172" s="56" t="str">
        <f>IF(E172="F",IF(C172="","",LOOKUP(C172,Instructions!$B$26:$B$34,Instructions!$E$26:$E$34)),IF(C172="","",LOOKUP(C172,Instructions!$B$12:$B$20,Instructions!$E$12:$E$20)))</f>
        <v/>
      </c>
      <c r="E172" s="52" t="s">
        <v>673</v>
      </c>
    </row>
    <row r="173" spans="1:5" ht="39" outlineLevel="1" thickBot="1" x14ac:dyDescent="0.25">
      <c r="A173" s="36">
        <v>16</v>
      </c>
      <c r="B173" s="50" t="s">
        <v>1221</v>
      </c>
      <c r="C173" s="80"/>
      <c r="D173" s="56" t="str">
        <f>IF(E173="F",IF(C173="","",LOOKUP(C173,Instructions!$B$26:$B$34,Instructions!$E$26:$E$34)),IF(C173="","",LOOKUP(C173,Instructions!$B$12:$B$20,Instructions!$E$12:$E$20)))</f>
        <v/>
      </c>
      <c r="E173" s="52" t="s">
        <v>673</v>
      </c>
    </row>
    <row r="174" spans="1:5" ht="64.5" outlineLevel="1" thickBot="1" x14ac:dyDescent="0.25">
      <c r="A174" s="36">
        <v>17</v>
      </c>
      <c r="B174" s="50" t="s">
        <v>1225</v>
      </c>
      <c r="C174" s="80"/>
      <c r="D174" s="56" t="str">
        <f>IF(E174="F",IF(C174="","",LOOKUP(C174,Instructions!$B$26:$B$34,Instructions!$E$26:$E$34)),IF(C174="","",LOOKUP(C174,Instructions!$B$12:$B$20,Instructions!$E$12:$E$20)))</f>
        <v/>
      </c>
      <c r="E174" s="52" t="s">
        <v>673</v>
      </c>
    </row>
    <row r="175" spans="1:5" ht="64.5" outlineLevel="1" thickBot="1" x14ac:dyDescent="0.25">
      <c r="A175" s="36">
        <v>17</v>
      </c>
      <c r="B175" s="50" t="s">
        <v>1223</v>
      </c>
      <c r="C175" s="80"/>
      <c r="D175" s="56" t="str">
        <f>IF(E175="F",IF(C175="","",LOOKUP(C175,Instructions!$B$26:$B$34,Instructions!$E$26:$E$34)),IF(C175="","",LOOKUP(C175,Instructions!$B$12:$B$20,Instructions!$E$12:$E$20)))</f>
        <v/>
      </c>
      <c r="E175" s="52" t="s">
        <v>673</v>
      </c>
    </row>
    <row r="176" spans="1:5" ht="64.5" outlineLevel="1" thickBot="1" x14ac:dyDescent="0.25">
      <c r="A176" s="36">
        <v>17</v>
      </c>
      <c r="B176" s="50" t="s">
        <v>1224</v>
      </c>
      <c r="C176" s="80"/>
      <c r="D176" s="56" t="str">
        <f>IF(E176="F",IF(C176="","",LOOKUP(C176,Instructions!$B$26:$B$34,Instructions!$E$26:$E$34)),IF(C176="","",LOOKUP(C176,Instructions!$B$12:$B$20,Instructions!$E$12:$E$20)))</f>
        <v/>
      </c>
      <c r="E176" s="52" t="s">
        <v>673</v>
      </c>
    </row>
    <row r="177" spans="1:5" ht="26.25" outlineLevel="1" thickBot="1" x14ac:dyDescent="0.25">
      <c r="A177" s="36">
        <v>18</v>
      </c>
      <c r="B177" s="50" t="s">
        <v>1226</v>
      </c>
      <c r="C177" s="80"/>
      <c r="D177" s="56" t="str">
        <f>IF(E177="F",IF(C177="","",LOOKUP(C177,Instructions!$B$26:$B$34,Instructions!$E$26:$E$34)),IF(C177="","",LOOKUP(C177,Instructions!$B$12:$B$20,Instructions!$E$12:$E$20)))</f>
        <v/>
      </c>
      <c r="E177" s="52" t="s">
        <v>673</v>
      </c>
    </row>
    <row r="178" spans="1:5" ht="115.5" outlineLevel="1" thickBot="1" x14ac:dyDescent="0.25">
      <c r="A178" s="36">
        <v>19</v>
      </c>
      <c r="B178" s="50" t="s">
        <v>1227</v>
      </c>
      <c r="C178" s="80"/>
      <c r="D178" s="56" t="str">
        <f>IF(E178="F",IF(C178="","",LOOKUP(C178,Instructions!$B$26:$B$34,Instructions!$E$26:$E$34)),IF(C178="","",LOOKUP(C178,Instructions!$B$12:$B$20,Instructions!$E$12:$E$20)))</f>
        <v/>
      </c>
      <c r="E178" s="52" t="s">
        <v>673</v>
      </c>
    </row>
    <row r="179" spans="1:5" ht="51.75" outlineLevel="1" thickBot="1" x14ac:dyDescent="0.25">
      <c r="A179" s="36">
        <v>19</v>
      </c>
      <c r="B179" s="50" t="s">
        <v>1228</v>
      </c>
      <c r="C179" s="80"/>
      <c r="D179" s="56" t="str">
        <f>IF(E179="F",IF(C179="","",LOOKUP(C179,Instructions!$B$26:$B$34,Instructions!$E$26:$E$34)),IF(C179="","",LOOKUP(C179,Instructions!$B$12:$B$20,Instructions!$E$12:$E$20)))</f>
        <v/>
      </c>
      <c r="E179" s="52" t="s">
        <v>673</v>
      </c>
    </row>
    <row r="180" spans="1:5" ht="51.75" outlineLevel="1" thickBot="1" x14ac:dyDescent="0.25">
      <c r="A180" s="36">
        <v>20</v>
      </c>
      <c r="B180" s="50" t="s">
        <v>1229</v>
      </c>
      <c r="C180" s="80"/>
      <c r="D180" s="56" t="str">
        <f>IF(E180="F",IF(C180="","",LOOKUP(C180,Instructions!$B$26:$B$34,Instructions!$E$26:$E$34)),IF(C180="","",LOOKUP(C180,Instructions!$B$12:$B$20,Instructions!$E$12:$E$20)))</f>
        <v/>
      </c>
      <c r="E180" s="52" t="s">
        <v>673</v>
      </c>
    </row>
    <row r="181" spans="1:5" ht="39" outlineLevel="1" thickBot="1" x14ac:dyDescent="0.25">
      <c r="A181" s="36">
        <v>20</v>
      </c>
      <c r="B181" s="50" t="s">
        <v>1230</v>
      </c>
      <c r="C181" s="80"/>
      <c r="D181" s="56" t="str">
        <f>IF(E181="F",IF(C181="","",LOOKUP(C181,Instructions!$B$26:$B$34,Instructions!$E$26:$E$34)),IF(C181="","",LOOKUP(C181,Instructions!$B$12:$B$20,Instructions!$E$12:$E$20)))</f>
        <v/>
      </c>
      <c r="E181" s="52" t="s">
        <v>673</v>
      </c>
    </row>
    <row r="182" spans="1:5" ht="102.75" outlineLevel="1" thickBot="1" x14ac:dyDescent="0.25">
      <c r="A182" s="36">
        <v>21</v>
      </c>
      <c r="B182" s="50" t="s">
        <v>772</v>
      </c>
      <c r="C182" s="80"/>
      <c r="D182" s="56" t="str">
        <f>IF(E182="F",IF(C182="","",LOOKUP(C182,Instructions!$B$26:$B$34,Instructions!$E$26:$E$34)),IF(C182="","",LOOKUP(C182,Instructions!$B$12:$B$20,Instructions!$E$12:$E$20)))</f>
        <v/>
      </c>
      <c r="E182" s="52" t="s">
        <v>673</v>
      </c>
    </row>
    <row r="183" spans="1:5" ht="51.75" outlineLevel="1" thickBot="1" x14ac:dyDescent="0.25">
      <c r="A183" s="36">
        <v>22</v>
      </c>
      <c r="B183" s="50" t="s">
        <v>773</v>
      </c>
      <c r="C183" s="80"/>
      <c r="D183" s="56" t="str">
        <f>IF(E183="F",IF(C183="","",LOOKUP(C183,Instructions!$B$26:$B$34,Instructions!$E$26:$E$34)),IF(C183="","",LOOKUP(C183,Instructions!$B$12:$B$20,Instructions!$E$12:$E$20)))</f>
        <v/>
      </c>
      <c r="E183" s="52" t="s">
        <v>673</v>
      </c>
    </row>
    <row r="184" spans="1:5" ht="128.25" outlineLevel="1" thickBot="1" x14ac:dyDescent="0.25">
      <c r="A184" s="36">
        <v>23</v>
      </c>
      <c r="B184" s="50" t="s">
        <v>774</v>
      </c>
      <c r="C184" s="80"/>
      <c r="D184" s="56" t="str">
        <f>IF(E184="F",IF(C184="","",LOOKUP(C184,Instructions!$B$26:$B$34,Instructions!$E$26:$E$34)),IF(C184="","",LOOKUP(C184,Instructions!$B$12:$B$20,Instructions!$E$12:$E$20)))</f>
        <v/>
      </c>
      <c r="E184" s="52" t="s">
        <v>673</v>
      </c>
    </row>
    <row r="185" spans="1:5" ht="204.75" outlineLevel="1" thickBot="1" x14ac:dyDescent="0.25">
      <c r="A185" s="36">
        <v>24</v>
      </c>
      <c r="B185" s="50" t="s">
        <v>281</v>
      </c>
      <c r="C185" s="80"/>
      <c r="D185" s="56" t="str">
        <f>IF(E185="F",IF(C185="","",LOOKUP(C185,Instructions!$B$26:$B$34,Instructions!$E$26:$E$34)),IF(C185="","",LOOKUP(C185,Instructions!$B$12:$B$20,Instructions!$E$12:$E$20)))</f>
        <v/>
      </c>
      <c r="E185" s="52" t="s">
        <v>673</v>
      </c>
    </row>
    <row r="186" spans="1:5" ht="39" outlineLevel="1" thickBot="1" x14ac:dyDescent="0.25">
      <c r="A186" s="36">
        <v>24</v>
      </c>
      <c r="B186" s="50" t="s">
        <v>282</v>
      </c>
      <c r="C186" s="80"/>
      <c r="D186" s="56" t="str">
        <f>IF(E186="F",IF(C186="","",LOOKUP(C186,Instructions!$B$26:$B$34,Instructions!$E$26:$E$34)),IF(C186="","",LOOKUP(C186,Instructions!$B$12:$B$20,Instructions!$E$12:$E$20)))</f>
        <v/>
      </c>
      <c r="E186" s="52" t="s">
        <v>673</v>
      </c>
    </row>
    <row r="187" spans="1:5" ht="26.25" outlineLevel="1" thickBot="1" x14ac:dyDescent="0.25">
      <c r="A187" s="36">
        <v>25</v>
      </c>
      <c r="B187" s="33" t="s">
        <v>283</v>
      </c>
      <c r="C187" s="80"/>
      <c r="D187" s="56" t="str">
        <f>IF(E187="F",IF(C187="","",LOOKUP(C187,Instructions!$B$26:$B$34,Instructions!$E$26:$E$34)),IF(C187="","",LOOKUP(C187,Instructions!$B$12:$B$20,Instructions!$E$12:$E$20)))</f>
        <v/>
      </c>
      <c r="E187" s="52" t="s">
        <v>673</v>
      </c>
    </row>
    <row r="188" spans="1:5" ht="26.25" outlineLevel="1" thickBot="1" x14ac:dyDescent="0.25">
      <c r="A188" s="36">
        <v>26</v>
      </c>
      <c r="B188" s="33" t="s">
        <v>283</v>
      </c>
      <c r="C188" s="80"/>
      <c r="D188" s="56" t="str">
        <f>IF(E188="F",IF(C188="","",LOOKUP(C188,Instructions!$B$26:$B$34,Instructions!$E$26:$E$34)),IF(C188="","",LOOKUP(C188,Instructions!$B$12:$B$20,Instructions!$E$12:$E$20)))</f>
        <v/>
      </c>
      <c r="E188" s="52" t="s">
        <v>673</v>
      </c>
    </row>
    <row r="189" spans="1:5" ht="51.75" outlineLevel="1" thickBot="1" x14ac:dyDescent="0.25">
      <c r="A189" s="36">
        <v>27</v>
      </c>
      <c r="B189" s="33" t="s">
        <v>775</v>
      </c>
      <c r="C189" s="80"/>
      <c r="D189" s="56" t="str">
        <f>IF(E189="F",IF(C189="","",LOOKUP(C189,Instructions!$B$26:$B$34,Instructions!$E$26:$E$34)),IF(C189="","",LOOKUP(C189,Instructions!$B$12:$B$20,Instructions!$E$12:$E$20)))</f>
        <v/>
      </c>
      <c r="E189" s="52" t="s">
        <v>673</v>
      </c>
    </row>
    <row r="190" spans="1:5" ht="39" outlineLevel="1" thickBot="1" x14ac:dyDescent="0.25">
      <c r="A190" s="36">
        <v>28</v>
      </c>
      <c r="B190" s="33" t="s">
        <v>776</v>
      </c>
      <c r="C190" s="80"/>
      <c r="D190" s="56" t="str">
        <f>IF(E190="F",IF(C190="","",LOOKUP(C190,Instructions!$B$26:$B$34,Instructions!$E$26:$E$34)),IF(C190="","",LOOKUP(C190,Instructions!$B$12:$B$20,Instructions!$E$12:$E$20)))</f>
        <v/>
      </c>
      <c r="E190" s="52" t="s">
        <v>673</v>
      </c>
    </row>
    <row r="191" spans="1:5" ht="39" outlineLevel="1" thickBot="1" x14ac:dyDescent="0.25">
      <c r="A191" s="36">
        <v>29</v>
      </c>
      <c r="B191" s="33" t="s">
        <v>777</v>
      </c>
      <c r="C191" s="80"/>
      <c r="D191" s="56" t="str">
        <f>IF(E191="F",IF(C191="","",LOOKUP(C191,Instructions!$B$26:$B$34,Instructions!$E$26:$E$34)),IF(C191="","",LOOKUP(C191,Instructions!$B$12:$B$20,Instructions!$E$12:$E$20)))</f>
        <v/>
      </c>
      <c r="E191" s="52" t="s">
        <v>673</v>
      </c>
    </row>
    <row r="192" spans="1:5" ht="13.5" thickBot="1" x14ac:dyDescent="0.25">
      <c r="B192" s="12"/>
      <c r="C192" s="20">
        <f>COUNTA(C157:C191)</f>
        <v>0</v>
      </c>
    </row>
    <row r="193" spans="1:5" s="9" customFormat="1" ht="13.5" thickBot="1" x14ac:dyDescent="0.25">
      <c r="A193" s="40">
        <f>COUNT(A157:A191)</f>
        <v>35</v>
      </c>
      <c r="B193" s="3" t="s">
        <v>3</v>
      </c>
      <c r="C193" s="5"/>
      <c r="D193" s="44"/>
      <c r="E193" s="70"/>
    </row>
    <row r="196" spans="1:5" ht="13.5" thickBot="1" x14ac:dyDescent="0.25"/>
    <row r="197" spans="1:5" ht="13.5" thickBot="1" x14ac:dyDescent="0.25">
      <c r="B197" s="26" t="s">
        <v>16</v>
      </c>
      <c r="C197" s="76"/>
    </row>
    <row r="198" spans="1:5" ht="15.75" x14ac:dyDescent="0.25">
      <c r="B198" s="23" t="s">
        <v>284</v>
      </c>
      <c r="C198" s="68" t="str">
        <f>C$2</f>
        <v>Offeror A</v>
      </c>
      <c r="D198" s="45"/>
    </row>
    <row r="199" spans="1:5" ht="16.5" thickBot="1" x14ac:dyDescent="0.3">
      <c r="B199" s="15"/>
      <c r="C199" s="21"/>
    </row>
    <row r="200" spans="1:5" ht="51.75" thickBot="1" x14ac:dyDescent="0.25">
      <c r="A200" s="37">
        <v>4.5</v>
      </c>
      <c r="B200" s="2"/>
      <c r="C200" s="28" t="s">
        <v>1166</v>
      </c>
      <c r="D200" s="28" t="s">
        <v>1635</v>
      </c>
      <c r="E200" s="28" t="s">
        <v>1636</v>
      </c>
    </row>
    <row r="201" spans="1:5" ht="51.75" outlineLevel="1" thickBot="1" x14ac:dyDescent="0.25">
      <c r="A201" s="36">
        <v>1</v>
      </c>
      <c r="B201" s="50" t="s">
        <v>285</v>
      </c>
      <c r="C201" s="80"/>
      <c r="D201" s="56" t="str">
        <f>IF(E201="F",IF(C201="","",LOOKUP(C201,Instructions!$B$26:$B$34,Instructions!$E$26:$E$34)),IF(C201="","",LOOKUP(C201,Instructions!$B$12:$B$20,Instructions!$E$12:$E$20)))</f>
        <v/>
      </c>
      <c r="E201" s="52" t="s">
        <v>673</v>
      </c>
    </row>
    <row r="202" spans="1:5" ht="64.5" outlineLevel="1" thickBot="1" x14ac:dyDescent="0.25">
      <c r="A202" s="36">
        <v>2</v>
      </c>
      <c r="B202" s="50" t="s">
        <v>778</v>
      </c>
      <c r="C202" s="80"/>
      <c r="D202" s="56" t="str">
        <f>IF(E202="F",IF(C202="","",LOOKUP(C202,Instructions!$B$26:$B$34,Instructions!$E$26:$E$34)),IF(C202="","",LOOKUP(C202,Instructions!$B$12:$B$20,Instructions!$E$12:$E$20)))</f>
        <v/>
      </c>
      <c r="E202" s="52" t="s">
        <v>673</v>
      </c>
    </row>
    <row r="203" spans="1:5" ht="90" outlineLevel="1" thickBot="1" x14ac:dyDescent="0.25">
      <c r="A203" s="36">
        <v>3</v>
      </c>
      <c r="B203" s="50" t="s">
        <v>1231</v>
      </c>
      <c r="C203" s="80"/>
      <c r="D203" s="56" t="str">
        <f>IF(E203="F",IF(C203="","",LOOKUP(C203,Instructions!$B$26:$B$34,Instructions!$E$26:$E$34)),IF(C203="","",LOOKUP(C203,Instructions!$B$12:$B$20,Instructions!$E$12:$E$20)))</f>
        <v/>
      </c>
      <c r="E203" s="52" t="s">
        <v>673</v>
      </c>
    </row>
    <row r="204" spans="1:5" ht="51.75" outlineLevel="1" thickBot="1" x14ac:dyDescent="0.25">
      <c r="A204" s="36">
        <v>4</v>
      </c>
      <c r="B204" s="50" t="s">
        <v>779</v>
      </c>
      <c r="C204" s="80"/>
      <c r="D204" s="56" t="str">
        <f>IF(E204="F",IF(C204="","",LOOKUP(C204,Instructions!$B$26:$B$34,Instructions!$E$26:$E$34)),IF(C204="","",LOOKUP(C204,Instructions!$B$12:$B$20,Instructions!$E$12:$E$20)))</f>
        <v/>
      </c>
      <c r="E204" s="52" t="s">
        <v>673</v>
      </c>
    </row>
    <row r="205" spans="1:5" ht="13.5" thickBot="1" x14ac:dyDescent="0.25">
      <c r="B205" s="12"/>
      <c r="C205" s="20">
        <f>COUNTA(C201:C204)</f>
        <v>0</v>
      </c>
    </row>
    <row r="206" spans="1:5" s="9" customFormat="1" ht="13.5" thickBot="1" x14ac:dyDescent="0.25">
      <c r="A206" s="40">
        <f>COUNT(A201:A204)</f>
        <v>4</v>
      </c>
      <c r="B206" s="3" t="s">
        <v>3</v>
      </c>
      <c r="C206" s="5"/>
      <c r="D206" s="44"/>
      <c r="E206" s="70"/>
    </row>
    <row r="209" spans="1:5" ht="13.5" thickBot="1" x14ac:dyDescent="0.25"/>
    <row r="210" spans="1:5" ht="13.5" thickBot="1" x14ac:dyDescent="0.25">
      <c r="B210" s="26" t="s">
        <v>16</v>
      </c>
      <c r="C210" s="76"/>
    </row>
    <row r="211" spans="1:5" ht="15.75" x14ac:dyDescent="0.25">
      <c r="B211" s="23" t="s">
        <v>36</v>
      </c>
      <c r="C211" s="68" t="str">
        <f>C$2</f>
        <v>Offeror A</v>
      </c>
    </row>
    <row r="212" spans="1:5" ht="16.5" thickBot="1" x14ac:dyDescent="0.3">
      <c r="B212" s="15"/>
      <c r="C212" s="21"/>
    </row>
    <row r="213" spans="1:5" ht="51.75" thickBot="1" x14ac:dyDescent="0.25">
      <c r="A213" s="37">
        <v>4.5999999999999996</v>
      </c>
      <c r="B213" s="2"/>
      <c r="C213" s="28" t="s">
        <v>1166</v>
      </c>
      <c r="D213" s="28" t="s">
        <v>1635</v>
      </c>
      <c r="E213" s="28" t="s">
        <v>1636</v>
      </c>
    </row>
    <row r="214" spans="1:5" ht="39" outlineLevel="1" thickBot="1" x14ac:dyDescent="0.25">
      <c r="A214" s="36">
        <v>1</v>
      </c>
      <c r="B214" s="50" t="s">
        <v>1232</v>
      </c>
      <c r="C214" s="80"/>
      <c r="D214" s="56" t="str">
        <f>IF(E214="F",IF(C214="","",LOOKUP(C214,Instructions!$B$26:$B$34,Instructions!$E$26:$E$34)),IF(C214="","",LOOKUP(C214,Instructions!$B$12:$B$20,Instructions!$E$12:$E$20)))</f>
        <v/>
      </c>
      <c r="E214" s="52" t="s">
        <v>673</v>
      </c>
    </row>
    <row r="215" spans="1:5" ht="26.25" outlineLevel="1" thickBot="1" x14ac:dyDescent="0.25">
      <c r="A215" s="36">
        <v>2</v>
      </c>
      <c r="B215" s="50" t="s">
        <v>1233</v>
      </c>
      <c r="C215" s="80"/>
      <c r="D215" s="56" t="str">
        <f>IF(E215="F",IF(C215="","",LOOKUP(C215,Instructions!$B$26:$B$34,Instructions!$E$26:$E$34)),IF(C215="","",LOOKUP(C215,Instructions!$B$12:$B$20,Instructions!$E$12:$E$20)))</f>
        <v/>
      </c>
      <c r="E215" s="52" t="s">
        <v>673</v>
      </c>
    </row>
    <row r="216" spans="1:5" ht="26.25" outlineLevel="1" thickBot="1" x14ac:dyDescent="0.25">
      <c r="A216" s="36">
        <v>3</v>
      </c>
      <c r="B216" s="50" t="s">
        <v>1234</v>
      </c>
      <c r="C216" s="80"/>
      <c r="D216" s="56" t="str">
        <f>IF(E216="F",IF(C216="","",LOOKUP(C216,Instructions!$B$26:$B$34,Instructions!$E$26:$E$34)),IF(C216="","",LOOKUP(C216,Instructions!$B$12:$B$20,Instructions!$E$12:$E$20)))</f>
        <v/>
      </c>
      <c r="E216" s="52" t="s">
        <v>673</v>
      </c>
    </row>
    <row r="217" spans="1:5" ht="26.25" outlineLevel="1" thickBot="1" x14ac:dyDescent="0.25">
      <c r="A217" s="36">
        <v>4</v>
      </c>
      <c r="B217" s="33" t="s">
        <v>1235</v>
      </c>
      <c r="C217" s="80"/>
      <c r="D217" s="56" t="str">
        <f>IF(E217="F",IF(C217="","",LOOKUP(C217,Instructions!$B$26:$B$34,Instructions!$E$26:$E$34)),IF(C217="","",LOOKUP(C217,Instructions!$B$12:$B$20,Instructions!$E$12:$E$20)))</f>
        <v/>
      </c>
      <c r="E217" s="52" t="s">
        <v>673</v>
      </c>
    </row>
    <row r="218" spans="1:5" ht="26.25" outlineLevel="1" thickBot="1" x14ac:dyDescent="0.25">
      <c r="A218" s="36">
        <v>5</v>
      </c>
      <c r="B218" s="33" t="s">
        <v>1236</v>
      </c>
      <c r="C218" s="80"/>
      <c r="D218" s="56" t="str">
        <f>IF(E218="F",IF(C218="","",LOOKUP(C218,Instructions!$B$26:$B$34,Instructions!$E$26:$E$34)),IF(C218="","",LOOKUP(C218,Instructions!$B$12:$B$20,Instructions!$E$12:$E$20)))</f>
        <v/>
      </c>
      <c r="E218" s="52" t="s">
        <v>673</v>
      </c>
    </row>
    <row r="219" spans="1:5" ht="39" outlineLevel="1" thickBot="1" x14ac:dyDescent="0.25">
      <c r="A219" s="36">
        <v>6</v>
      </c>
      <c r="B219" s="50" t="s">
        <v>780</v>
      </c>
      <c r="C219" s="80"/>
      <c r="D219" s="56" t="str">
        <f>IF(E219="F",IF(C219="","",LOOKUP(C219,Instructions!$B$26:$B$34,Instructions!$E$26:$E$34)),IF(C219="","",LOOKUP(C219,Instructions!$B$12:$B$20,Instructions!$E$12:$E$20)))</f>
        <v/>
      </c>
      <c r="E219" s="52" t="s">
        <v>673</v>
      </c>
    </row>
    <row r="220" spans="1:5" ht="115.5" outlineLevel="1" thickBot="1" x14ac:dyDescent="0.25">
      <c r="A220" s="36">
        <v>7</v>
      </c>
      <c r="B220" s="50" t="s">
        <v>1237</v>
      </c>
      <c r="C220" s="80"/>
      <c r="D220" s="56" t="str">
        <f>IF(E220="F",IF(C220="","",LOOKUP(C220,Instructions!$B$26:$B$34,Instructions!$E$26:$E$34)),IF(C220="","",LOOKUP(C220,Instructions!$B$12:$B$20,Instructions!$E$12:$E$20)))</f>
        <v/>
      </c>
      <c r="E220" s="52" t="s">
        <v>673</v>
      </c>
    </row>
    <row r="221" spans="1:5" ht="26.25" outlineLevel="1" thickBot="1" x14ac:dyDescent="0.25">
      <c r="A221" s="36">
        <v>8</v>
      </c>
      <c r="B221" s="50" t="s">
        <v>1238</v>
      </c>
      <c r="C221" s="80"/>
      <c r="D221" s="56" t="str">
        <f>IF(E221="F",IF(C221="","",LOOKUP(C221,Instructions!$B$26:$B$34,Instructions!$E$26:$E$34)),IF(C221="","",LOOKUP(C221,Instructions!$B$12:$B$20,Instructions!$E$12:$E$20)))</f>
        <v/>
      </c>
      <c r="E221" s="52" t="s">
        <v>673</v>
      </c>
    </row>
    <row r="222" spans="1:5" ht="26.25" outlineLevel="1" thickBot="1" x14ac:dyDescent="0.25">
      <c r="A222" s="36">
        <v>9</v>
      </c>
      <c r="B222" s="50" t="s">
        <v>1239</v>
      </c>
      <c r="C222" s="80"/>
      <c r="D222" s="56" t="str">
        <f>IF(E222="F",IF(C222="","",LOOKUP(C222,Instructions!$B$26:$B$34,Instructions!$E$26:$E$34)),IF(C222="","",LOOKUP(C222,Instructions!$B$12:$B$20,Instructions!$E$12:$E$20)))</f>
        <v/>
      </c>
      <c r="E222" s="52" t="s">
        <v>673</v>
      </c>
    </row>
    <row r="223" spans="1:5" ht="102.75" outlineLevel="1" thickBot="1" x14ac:dyDescent="0.25">
      <c r="A223" s="36">
        <v>10</v>
      </c>
      <c r="B223" s="50" t="s">
        <v>1240</v>
      </c>
      <c r="C223" s="80"/>
      <c r="D223" s="56" t="str">
        <f>IF(E223="F",IF(C223="","",LOOKUP(C223,Instructions!$B$26:$B$34,Instructions!$E$26:$E$34)),IF(C223="","",LOOKUP(C223,Instructions!$B$12:$B$20,Instructions!$E$12:$E$20)))</f>
        <v/>
      </c>
      <c r="E223" s="52" t="s">
        <v>673</v>
      </c>
    </row>
    <row r="224" spans="1:5" ht="102.75" outlineLevel="1" thickBot="1" x14ac:dyDescent="0.25">
      <c r="A224" s="36">
        <v>11</v>
      </c>
      <c r="B224" s="50" t="s">
        <v>1240</v>
      </c>
      <c r="C224" s="80"/>
      <c r="D224" s="56" t="str">
        <f>IF(E224="F",IF(C224="","",LOOKUP(C224,Instructions!$B$26:$B$34,Instructions!$E$26:$E$34)),IF(C224="","",LOOKUP(C224,Instructions!$B$12:$B$20,Instructions!$E$12:$E$20)))</f>
        <v/>
      </c>
      <c r="E224" s="52" t="s">
        <v>673</v>
      </c>
    </row>
    <row r="225" spans="1:5" ht="51.75" outlineLevel="1" thickBot="1" x14ac:dyDescent="0.25">
      <c r="A225" s="36">
        <v>12</v>
      </c>
      <c r="B225" s="50" t="s">
        <v>1241</v>
      </c>
      <c r="C225" s="80"/>
      <c r="D225" s="56" t="str">
        <f>IF(E225="F",IF(C225="","",LOOKUP(C225,Instructions!$B$26:$B$34,Instructions!$E$26:$E$34)),IF(C225="","",LOOKUP(C225,Instructions!$B$12:$B$20,Instructions!$E$12:$E$20)))</f>
        <v/>
      </c>
      <c r="E225" s="52" t="s">
        <v>673</v>
      </c>
    </row>
    <row r="226" spans="1:5" ht="51.75" outlineLevel="1" thickBot="1" x14ac:dyDescent="0.25">
      <c r="A226" s="36">
        <v>13</v>
      </c>
      <c r="B226" s="50" t="s">
        <v>781</v>
      </c>
      <c r="C226" s="80"/>
      <c r="D226" s="56" t="str">
        <f>IF(E226="F",IF(C226="","",LOOKUP(C226,Instructions!$B$26:$B$34,Instructions!$E$26:$E$34)),IF(C226="","",LOOKUP(C226,Instructions!$B$12:$B$20,Instructions!$E$12:$E$20)))</f>
        <v/>
      </c>
      <c r="E226" s="52" t="s">
        <v>673</v>
      </c>
    </row>
    <row r="227" spans="1:5" ht="39" outlineLevel="1" thickBot="1" x14ac:dyDescent="0.25">
      <c r="A227" s="36">
        <v>14</v>
      </c>
      <c r="B227" s="50" t="s">
        <v>305</v>
      </c>
      <c r="C227" s="80"/>
      <c r="D227" s="56" t="str">
        <f>IF(E227="F",IF(C227="","",LOOKUP(C227,Instructions!$B$26:$B$34,Instructions!$E$26:$E$34)),IF(C227="","",LOOKUP(C227,Instructions!$B$12:$B$20,Instructions!$E$12:$E$20)))</f>
        <v/>
      </c>
      <c r="E227" s="52" t="s">
        <v>673</v>
      </c>
    </row>
    <row r="228" spans="1:5" ht="26.25" outlineLevel="1" thickBot="1" x14ac:dyDescent="0.25">
      <c r="A228" s="36">
        <v>15</v>
      </c>
      <c r="B228" s="50" t="s">
        <v>1242</v>
      </c>
      <c r="C228" s="80"/>
      <c r="D228" s="56" t="str">
        <f>IF(E228="F",IF(C228="","",LOOKUP(C228,Instructions!$B$26:$B$34,Instructions!$E$26:$E$34)),IF(C228="","",LOOKUP(C228,Instructions!$B$12:$B$20,Instructions!$E$12:$E$20)))</f>
        <v/>
      </c>
      <c r="E228" s="52" t="s">
        <v>673</v>
      </c>
    </row>
    <row r="229" spans="1:5" ht="77.25" outlineLevel="1" thickBot="1" x14ac:dyDescent="0.25">
      <c r="A229" s="36">
        <v>16</v>
      </c>
      <c r="B229" s="50" t="s">
        <v>1243</v>
      </c>
      <c r="C229" s="80"/>
      <c r="D229" s="56" t="str">
        <f>IF(E229="F",IF(C229="","",LOOKUP(C229,Instructions!$B$26:$B$34,Instructions!$E$26:$E$34)),IF(C229="","",LOOKUP(C229,Instructions!$B$12:$B$20,Instructions!$E$12:$E$20)))</f>
        <v/>
      </c>
      <c r="E229" s="52" t="s">
        <v>673</v>
      </c>
    </row>
    <row r="230" spans="1:5" ht="26.25" outlineLevel="1" thickBot="1" x14ac:dyDescent="0.25">
      <c r="A230" s="36">
        <v>17</v>
      </c>
      <c r="B230" s="50" t="s">
        <v>1244</v>
      </c>
      <c r="C230" s="80"/>
      <c r="D230" s="56" t="str">
        <f>IF(E230="F",IF(C230="","",LOOKUP(C230,Instructions!$B$26:$B$34,Instructions!$E$26:$E$34)),IF(C230="","",LOOKUP(C230,Instructions!$B$12:$B$20,Instructions!$E$12:$E$20)))</f>
        <v/>
      </c>
      <c r="E230" s="52" t="s">
        <v>673</v>
      </c>
    </row>
    <row r="231" spans="1:5" ht="51.75" outlineLevel="1" thickBot="1" x14ac:dyDescent="0.25">
      <c r="A231" s="36">
        <v>17</v>
      </c>
      <c r="B231" s="50" t="s">
        <v>1245</v>
      </c>
      <c r="C231" s="80"/>
      <c r="D231" s="56" t="str">
        <f>IF(E231="F",IF(C231="","",LOOKUP(C231,Instructions!$B$26:$B$34,Instructions!$E$26:$E$34)),IF(C231="","",LOOKUP(C231,Instructions!$B$12:$B$20,Instructions!$E$12:$E$20)))</f>
        <v/>
      </c>
      <c r="E231" s="52" t="s">
        <v>673</v>
      </c>
    </row>
    <row r="232" spans="1:5" ht="13.5" outlineLevel="1" thickBot="1" x14ac:dyDescent="0.25">
      <c r="A232" s="36">
        <v>17</v>
      </c>
      <c r="B232" s="50" t="s">
        <v>782</v>
      </c>
      <c r="C232" s="80"/>
      <c r="D232" s="56" t="str">
        <f>IF(E232="F",IF(C232="","",LOOKUP(C232,Instructions!$B$26:$B$34,Instructions!$E$26:$E$34)),IF(C232="","",LOOKUP(C232,Instructions!$B$12:$B$20,Instructions!$E$12:$E$20)))</f>
        <v/>
      </c>
      <c r="E232" s="52" t="s">
        <v>673</v>
      </c>
    </row>
    <row r="233" spans="1:5" ht="13.5" outlineLevel="1" thickBot="1" x14ac:dyDescent="0.25">
      <c r="A233" s="36">
        <v>17</v>
      </c>
      <c r="B233" s="50" t="s">
        <v>783</v>
      </c>
      <c r="C233" s="80"/>
      <c r="D233" s="56" t="str">
        <f>IF(E233="F",IF(C233="","",LOOKUP(C233,Instructions!$B$26:$B$34,Instructions!$E$26:$E$34)),IF(C233="","",LOOKUP(C233,Instructions!$B$12:$B$20,Instructions!$E$12:$E$20)))</f>
        <v/>
      </c>
      <c r="E233" s="52" t="s">
        <v>673</v>
      </c>
    </row>
    <row r="234" spans="1:5" ht="39" outlineLevel="1" thickBot="1" x14ac:dyDescent="0.25">
      <c r="A234" s="36">
        <v>18</v>
      </c>
      <c r="B234" s="50" t="s">
        <v>1246</v>
      </c>
      <c r="C234" s="80"/>
      <c r="D234" s="56" t="str">
        <f>IF(E234="F",IF(C234="","",LOOKUP(C234,Instructions!$B$26:$B$34,Instructions!$E$26:$E$34)),IF(C234="","",LOOKUP(C234,Instructions!$B$12:$B$20,Instructions!$E$12:$E$20)))</f>
        <v/>
      </c>
      <c r="E234" s="52" t="s">
        <v>673</v>
      </c>
    </row>
    <row r="235" spans="1:5" ht="64.5" outlineLevel="1" thickBot="1" x14ac:dyDescent="0.25">
      <c r="A235" s="36">
        <v>19</v>
      </c>
      <c r="B235" s="50" t="s">
        <v>1247</v>
      </c>
      <c r="C235" s="80"/>
      <c r="D235" s="56" t="str">
        <f>IF(E235="F",IF(C235="","",LOOKUP(C235,Instructions!$B$26:$B$34,Instructions!$E$26:$E$34)),IF(C235="","",LOOKUP(C235,Instructions!$B$12:$B$20,Instructions!$E$12:$E$20)))</f>
        <v/>
      </c>
      <c r="E235" s="52" t="s">
        <v>673</v>
      </c>
    </row>
    <row r="236" spans="1:5" ht="13.5" outlineLevel="1" thickBot="1" x14ac:dyDescent="0.25">
      <c r="A236" s="36">
        <v>19</v>
      </c>
      <c r="B236" s="50" t="s">
        <v>296</v>
      </c>
      <c r="C236" s="80"/>
      <c r="D236" s="56" t="str">
        <f>IF(E236="F",IF(C236="","",LOOKUP(C236,Instructions!$B$26:$B$34,Instructions!$E$26:$E$34)),IF(C236="","",LOOKUP(C236,Instructions!$B$12:$B$20,Instructions!$E$12:$E$20)))</f>
        <v/>
      </c>
      <c r="E236" s="52" t="s">
        <v>673</v>
      </c>
    </row>
    <row r="237" spans="1:5" ht="13.5" outlineLevel="1" thickBot="1" x14ac:dyDescent="0.25">
      <c r="A237" s="36">
        <v>19</v>
      </c>
      <c r="B237" s="50" t="s">
        <v>295</v>
      </c>
      <c r="C237" s="80"/>
      <c r="D237" s="56" t="str">
        <f>IF(E237="F",IF(C237="","",LOOKUP(C237,Instructions!$B$26:$B$34,Instructions!$E$26:$E$34)),IF(C237="","",LOOKUP(C237,Instructions!$B$12:$B$20,Instructions!$E$12:$E$20)))</f>
        <v/>
      </c>
      <c r="E237" s="52" t="s">
        <v>673</v>
      </c>
    </row>
    <row r="238" spans="1:5" ht="13.5" outlineLevel="1" thickBot="1" x14ac:dyDescent="0.25">
      <c r="A238" s="36">
        <v>19</v>
      </c>
      <c r="B238" s="50" t="s">
        <v>294</v>
      </c>
      <c r="C238" s="80"/>
      <c r="D238" s="56" t="str">
        <f>IF(E238="F",IF(C238="","",LOOKUP(C238,Instructions!$B$26:$B$34,Instructions!$E$26:$E$34)),IF(C238="","",LOOKUP(C238,Instructions!$B$12:$B$20,Instructions!$E$12:$E$20)))</f>
        <v/>
      </c>
      <c r="E238" s="52" t="s">
        <v>673</v>
      </c>
    </row>
    <row r="239" spans="1:5" ht="13.5" outlineLevel="1" thickBot="1" x14ac:dyDescent="0.25">
      <c r="A239" s="36">
        <v>19</v>
      </c>
      <c r="B239" s="33" t="s">
        <v>293</v>
      </c>
      <c r="C239" s="80"/>
      <c r="D239" s="56" t="str">
        <f>IF(E239="F",IF(C239="","",LOOKUP(C239,Instructions!$B$26:$B$34,Instructions!$E$26:$E$34)),IF(C239="","",LOOKUP(C239,Instructions!$B$12:$B$20,Instructions!$E$12:$E$20)))</f>
        <v/>
      </c>
      <c r="E239" s="52" t="s">
        <v>673</v>
      </c>
    </row>
    <row r="240" spans="1:5" ht="13.5" outlineLevel="1" thickBot="1" x14ac:dyDescent="0.25">
      <c r="A240" s="36">
        <v>19</v>
      </c>
      <c r="B240" s="33" t="s">
        <v>292</v>
      </c>
      <c r="C240" s="80"/>
      <c r="D240" s="56" t="str">
        <f>IF(E240="F",IF(C240="","",LOOKUP(C240,Instructions!$B$26:$B$34,Instructions!$E$26:$E$34)),IF(C240="","",LOOKUP(C240,Instructions!$B$12:$B$20,Instructions!$E$12:$E$20)))</f>
        <v/>
      </c>
      <c r="E240" s="52" t="s">
        <v>673</v>
      </c>
    </row>
    <row r="241" spans="1:5" ht="13.5" outlineLevel="1" thickBot="1" x14ac:dyDescent="0.25">
      <c r="A241" s="36">
        <v>19</v>
      </c>
      <c r="B241" s="33" t="s">
        <v>291</v>
      </c>
      <c r="C241" s="80"/>
      <c r="D241" s="56" t="str">
        <f>IF(E241="F",IF(C241="","",LOOKUP(C241,Instructions!$B$26:$B$34,Instructions!$E$26:$E$34)),IF(C241="","",LOOKUP(C241,Instructions!$B$12:$B$20,Instructions!$E$12:$E$20)))</f>
        <v/>
      </c>
      <c r="E241" s="52" t="s">
        <v>673</v>
      </c>
    </row>
    <row r="242" spans="1:5" ht="13.5" outlineLevel="1" thickBot="1" x14ac:dyDescent="0.25">
      <c r="A242" s="36">
        <v>19</v>
      </c>
      <c r="B242" s="33" t="s">
        <v>290</v>
      </c>
      <c r="C242" s="80"/>
      <c r="D242" s="56" t="str">
        <f>IF(E242="F",IF(C242="","",LOOKUP(C242,Instructions!$B$26:$B$34,Instructions!$E$26:$E$34)),IF(C242="","",LOOKUP(C242,Instructions!$B$12:$B$20,Instructions!$E$12:$E$20)))</f>
        <v/>
      </c>
      <c r="E242" s="52" t="s">
        <v>673</v>
      </c>
    </row>
    <row r="243" spans="1:5" ht="13.5" outlineLevel="1" thickBot="1" x14ac:dyDescent="0.25">
      <c r="A243" s="36">
        <v>19</v>
      </c>
      <c r="B243" s="33" t="s">
        <v>289</v>
      </c>
      <c r="C243" s="80"/>
      <c r="D243" s="56" t="str">
        <f>IF(E243="F",IF(C243="","",LOOKUP(C243,Instructions!$B$26:$B$34,Instructions!$E$26:$E$34)),IF(C243="","",LOOKUP(C243,Instructions!$B$12:$B$20,Instructions!$E$12:$E$20)))</f>
        <v/>
      </c>
      <c r="E243" s="52" t="s">
        <v>673</v>
      </c>
    </row>
    <row r="244" spans="1:5" ht="13.5" outlineLevel="1" thickBot="1" x14ac:dyDescent="0.25">
      <c r="A244" s="36">
        <v>19</v>
      </c>
      <c r="B244" s="33" t="s">
        <v>304</v>
      </c>
      <c r="C244" s="80"/>
      <c r="D244" s="56" t="str">
        <f>IF(E244="F",IF(C244="","",LOOKUP(C244,Instructions!$B$26:$B$34,Instructions!$E$26:$E$34)),IF(C244="","",LOOKUP(C244,Instructions!$B$12:$B$20,Instructions!$E$12:$E$20)))</f>
        <v/>
      </c>
      <c r="E244" s="52" t="s">
        <v>673</v>
      </c>
    </row>
    <row r="245" spans="1:5" ht="13.5" outlineLevel="1" thickBot="1" x14ac:dyDescent="0.25">
      <c r="A245" s="36">
        <v>19</v>
      </c>
      <c r="B245" s="33" t="s">
        <v>303</v>
      </c>
      <c r="C245" s="80"/>
      <c r="D245" s="56" t="str">
        <f>IF(E245="F",IF(C245="","",LOOKUP(C245,Instructions!$B$26:$B$34,Instructions!$E$26:$E$34)),IF(C245="","",LOOKUP(C245,Instructions!$B$12:$B$20,Instructions!$E$12:$E$20)))</f>
        <v/>
      </c>
      <c r="E245" s="52" t="s">
        <v>673</v>
      </c>
    </row>
    <row r="246" spans="1:5" ht="13.5" outlineLevel="1" thickBot="1" x14ac:dyDescent="0.25">
      <c r="A246" s="36">
        <v>19</v>
      </c>
      <c r="B246" s="33" t="s">
        <v>302</v>
      </c>
      <c r="C246" s="80"/>
      <c r="D246" s="56" t="str">
        <f>IF(E246="F",IF(C246="","",LOOKUP(C246,Instructions!$B$26:$B$34,Instructions!$E$26:$E$34)),IF(C246="","",LOOKUP(C246,Instructions!$B$12:$B$20,Instructions!$E$12:$E$20)))</f>
        <v/>
      </c>
      <c r="E246" s="52" t="s">
        <v>673</v>
      </c>
    </row>
    <row r="247" spans="1:5" ht="13.5" outlineLevel="1" thickBot="1" x14ac:dyDescent="0.25">
      <c r="A247" s="36">
        <v>19</v>
      </c>
      <c r="B247" s="33" t="s">
        <v>301</v>
      </c>
      <c r="C247" s="80"/>
      <c r="D247" s="56" t="str">
        <f>IF(E247="F",IF(C247="","",LOOKUP(C247,Instructions!$B$26:$B$34,Instructions!$E$26:$E$34)),IF(C247="","",LOOKUP(C247,Instructions!$B$12:$B$20,Instructions!$E$12:$E$20)))</f>
        <v/>
      </c>
      <c r="E247" s="52" t="s">
        <v>673</v>
      </c>
    </row>
    <row r="248" spans="1:5" ht="13.5" outlineLevel="1" thickBot="1" x14ac:dyDescent="0.25">
      <c r="A248" s="36">
        <v>19</v>
      </c>
      <c r="B248" s="33" t="s">
        <v>300</v>
      </c>
      <c r="C248" s="80"/>
      <c r="D248" s="56" t="str">
        <f>IF(E248="F",IF(C248="","",LOOKUP(C248,Instructions!$B$26:$B$34,Instructions!$E$26:$E$34)),IF(C248="","",LOOKUP(C248,Instructions!$B$12:$B$20,Instructions!$E$12:$E$20)))</f>
        <v/>
      </c>
      <c r="E248" s="52" t="s">
        <v>673</v>
      </c>
    </row>
    <row r="249" spans="1:5" ht="13.5" outlineLevel="1" thickBot="1" x14ac:dyDescent="0.25">
      <c r="A249" s="36">
        <v>19</v>
      </c>
      <c r="B249" s="33" t="s">
        <v>299</v>
      </c>
      <c r="C249" s="80"/>
      <c r="D249" s="56" t="str">
        <f>IF(E249="F",IF(C249="","",LOOKUP(C249,Instructions!$B$26:$B$34,Instructions!$E$26:$E$34)),IF(C249="","",LOOKUP(C249,Instructions!$B$12:$B$20,Instructions!$E$12:$E$20)))</f>
        <v/>
      </c>
      <c r="E249" s="52" t="s">
        <v>673</v>
      </c>
    </row>
    <row r="250" spans="1:5" ht="153.75" outlineLevel="1" thickBot="1" x14ac:dyDescent="0.25">
      <c r="A250" s="36">
        <v>19</v>
      </c>
      <c r="B250" s="50" t="s">
        <v>1248</v>
      </c>
      <c r="C250" s="80"/>
      <c r="D250" s="56" t="str">
        <f>IF(E250="F",IF(C250="","",LOOKUP(C250,Instructions!$B$26:$B$34,Instructions!$E$26:$E$34)),IF(C250="","",LOOKUP(C250,Instructions!$B$12:$B$20,Instructions!$E$12:$E$20)))</f>
        <v/>
      </c>
      <c r="E250" s="52" t="s">
        <v>673</v>
      </c>
    </row>
    <row r="251" spans="1:5" ht="77.25" outlineLevel="1" thickBot="1" x14ac:dyDescent="0.25">
      <c r="A251" s="36">
        <v>20</v>
      </c>
      <c r="B251" s="50" t="s">
        <v>784</v>
      </c>
      <c r="C251" s="80"/>
      <c r="D251" s="56" t="str">
        <f>IF(E251="F",IF(C251="","",LOOKUP(C251,Instructions!$B$26:$B$34,Instructions!$E$26:$E$34)),IF(C251="","",LOOKUP(C251,Instructions!$B$12:$B$20,Instructions!$E$12:$E$20)))</f>
        <v/>
      </c>
      <c r="E251" s="52" t="s">
        <v>673</v>
      </c>
    </row>
    <row r="252" spans="1:5" ht="13.5" outlineLevel="1" thickBot="1" x14ac:dyDescent="0.25">
      <c r="A252" s="36">
        <v>20</v>
      </c>
      <c r="B252" s="50" t="s">
        <v>298</v>
      </c>
      <c r="C252" s="80"/>
      <c r="D252" s="56" t="str">
        <f>IF(E252="F",IF(C252="","",LOOKUP(C252,Instructions!$B$26:$B$34,Instructions!$E$26:$E$34)),IF(C252="","",LOOKUP(C252,Instructions!$B$12:$B$20,Instructions!$E$12:$E$20)))</f>
        <v/>
      </c>
      <c r="E252" s="52" t="s">
        <v>673</v>
      </c>
    </row>
    <row r="253" spans="1:5" ht="13.5" outlineLevel="1" thickBot="1" x14ac:dyDescent="0.25">
      <c r="A253" s="36">
        <v>20</v>
      </c>
      <c r="B253" s="33" t="s">
        <v>295</v>
      </c>
      <c r="C253" s="80"/>
      <c r="D253" s="56" t="str">
        <f>IF(E253="F",IF(C253="","",LOOKUP(C253,Instructions!$B$26:$B$34,Instructions!$E$26:$E$34)),IF(C253="","",LOOKUP(C253,Instructions!$B$12:$B$20,Instructions!$E$12:$E$20)))</f>
        <v/>
      </c>
      <c r="E253" s="52" t="s">
        <v>673</v>
      </c>
    </row>
    <row r="254" spans="1:5" ht="13.5" outlineLevel="1" thickBot="1" x14ac:dyDescent="0.25">
      <c r="A254" s="36">
        <v>20</v>
      </c>
      <c r="B254" s="33" t="s">
        <v>294</v>
      </c>
      <c r="C254" s="80"/>
      <c r="D254" s="56" t="str">
        <f>IF(E254="F",IF(C254="","",LOOKUP(C254,Instructions!$B$26:$B$34,Instructions!$E$26:$E$34)),IF(C254="","",LOOKUP(C254,Instructions!$B$12:$B$20,Instructions!$E$12:$E$20)))</f>
        <v/>
      </c>
      <c r="E254" s="52" t="s">
        <v>673</v>
      </c>
    </row>
    <row r="255" spans="1:5" ht="13.5" outlineLevel="1" thickBot="1" x14ac:dyDescent="0.25">
      <c r="A255" s="36">
        <v>20</v>
      </c>
      <c r="B255" s="33" t="s">
        <v>293</v>
      </c>
      <c r="C255" s="80"/>
      <c r="D255" s="56" t="str">
        <f>IF(E255="F",IF(C255="","",LOOKUP(C255,Instructions!$B$26:$B$34,Instructions!$E$26:$E$34)),IF(C255="","",LOOKUP(C255,Instructions!$B$12:$B$20,Instructions!$E$12:$E$20)))</f>
        <v/>
      </c>
      <c r="E255" s="52" t="s">
        <v>673</v>
      </c>
    </row>
    <row r="256" spans="1:5" ht="13.5" outlineLevel="1" thickBot="1" x14ac:dyDescent="0.25">
      <c r="A256" s="36">
        <v>20</v>
      </c>
      <c r="B256" s="33" t="s">
        <v>292</v>
      </c>
      <c r="C256" s="80"/>
      <c r="D256" s="56" t="str">
        <f>IF(E256="F",IF(C256="","",LOOKUP(C256,Instructions!$B$26:$B$34,Instructions!$E$26:$E$34)),IF(C256="","",LOOKUP(C256,Instructions!$B$12:$B$20,Instructions!$E$12:$E$20)))</f>
        <v/>
      </c>
      <c r="E256" s="52" t="s">
        <v>673</v>
      </c>
    </row>
    <row r="257" spans="1:5" ht="13.5" outlineLevel="1" thickBot="1" x14ac:dyDescent="0.25">
      <c r="A257" s="36">
        <v>20</v>
      </c>
      <c r="B257" s="33" t="s">
        <v>291</v>
      </c>
      <c r="C257" s="80"/>
      <c r="D257" s="56" t="str">
        <f>IF(E257="F",IF(C257="","",LOOKUP(C257,Instructions!$B$26:$B$34,Instructions!$E$26:$E$34)),IF(C257="","",LOOKUP(C257,Instructions!$B$12:$B$20,Instructions!$E$12:$E$20)))</f>
        <v/>
      </c>
      <c r="E257" s="52" t="s">
        <v>673</v>
      </c>
    </row>
    <row r="258" spans="1:5" ht="13.5" outlineLevel="1" thickBot="1" x14ac:dyDescent="0.25">
      <c r="A258" s="36">
        <v>20</v>
      </c>
      <c r="B258" s="33" t="s">
        <v>290</v>
      </c>
      <c r="C258" s="80"/>
      <c r="D258" s="56" t="str">
        <f>IF(E258="F",IF(C258="","",LOOKUP(C258,Instructions!$B$26:$B$34,Instructions!$E$26:$E$34)),IF(C258="","",LOOKUP(C258,Instructions!$B$12:$B$20,Instructions!$E$12:$E$20)))</f>
        <v/>
      </c>
      <c r="E258" s="52" t="s">
        <v>673</v>
      </c>
    </row>
    <row r="259" spans="1:5" ht="13.5" outlineLevel="1" thickBot="1" x14ac:dyDescent="0.25">
      <c r="A259" s="36">
        <v>20</v>
      </c>
      <c r="B259" s="33" t="s">
        <v>289</v>
      </c>
      <c r="C259" s="80"/>
      <c r="D259" s="56" t="str">
        <f>IF(E259="F",IF(C259="","",LOOKUP(C259,Instructions!$B$26:$B$34,Instructions!$E$26:$E$34)),IF(C259="","",LOOKUP(C259,Instructions!$B$12:$B$20,Instructions!$E$12:$E$20)))</f>
        <v/>
      </c>
      <c r="E259" s="52" t="s">
        <v>673</v>
      </c>
    </row>
    <row r="260" spans="1:5" ht="13.5" outlineLevel="1" thickBot="1" x14ac:dyDescent="0.25">
      <c r="A260" s="36">
        <v>20</v>
      </c>
      <c r="B260" s="33" t="s">
        <v>288</v>
      </c>
      <c r="C260" s="80"/>
      <c r="D260" s="56" t="str">
        <f>IF(E260="F",IF(C260="","",LOOKUP(C260,Instructions!$B$26:$B$34,Instructions!$E$26:$E$34)),IF(C260="","",LOOKUP(C260,Instructions!$B$12:$B$20,Instructions!$E$12:$E$20)))</f>
        <v/>
      </c>
      <c r="E260" s="52" t="s">
        <v>673</v>
      </c>
    </row>
    <row r="261" spans="1:5" ht="13.5" outlineLevel="1" thickBot="1" x14ac:dyDescent="0.25">
      <c r="A261" s="36">
        <v>20</v>
      </c>
      <c r="B261" s="33" t="s">
        <v>297</v>
      </c>
      <c r="C261" s="80"/>
      <c r="D261" s="56" t="str">
        <f>IF(E261="F",IF(C261="","",LOOKUP(C261,Instructions!$B$26:$B$34,Instructions!$E$26:$E$34)),IF(C261="","",LOOKUP(C261,Instructions!$B$12:$B$20,Instructions!$E$12:$E$20)))</f>
        <v/>
      </c>
      <c r="E261" s="52" t="s">
        <v>673</v>
      </c>
    </row>
    <row r="262" spans="1:5" ht="77.25" outlineLevel="1" thickBot="1" x14ac:dyDescent="0.25">
      <c r="A262" s="36">
        <v>21</v>
      </c>
      <c r="B262" s="50" t="s">
        <v>1249</v>
      </c>
      <c r="C262" s="80"/>
      <c r="D262" s="56" t="str">
        <f>IF(E262="F",IF(C262="","",LOOKUP(C262,Instructions!$B$26:$B$34,Instructions!$E$26:$E$34)),IF(C262="","",LOOKUP(C262,Instructions!$B$12:$B$20,Instructions!$E$12:$E$20)))</f>
        <v/>
      </c>
      <c r="E262" s="52" t="s">
        <v>673</v>
      </c>
    </row>
    <row r="263" spans="1:5" ht="13.5" outlineLevel="1" thickBot="1" x14ac:dyDescent="0.25">
      <c r="A263" s="36">
        <v>21</v>
      </c>
      <c r="B263" s="33" t="s">
        <v>296</v>
      </c>
      <c r="C263" s="80"/>
      <c r="D263" s="56" t="str">
        <f>IF(E263="F",IF(C263="","",LOOKUP(C263,Instructions!$B$26:$B$34,Instructions!$E$26:$E$34)),IF(C263="","",LOOKUP(C263,Instructions!$B$12:$B$20,Instructions!$E$12:$E$20)))</f>
        <v/>
      </c>
      <c r="E263" s="52" t="s">
        <v>673</v>
      </c>
    </row>
    <row r="264" spans="1:5" ht="13.5" outlineLevel="1" thickBot="1" x14ac:dyDescent="0.25">
      <c r="A264" s="36">
        <v>21</v>
      </c>
      <c r="B264" s="33" t="s">
        <v>295</v>
      </c>
      <c r="C264" s="80"/>
      <c r="D264" s="56" t="str">
        <f>IF(E264="F",IF(C264="","",LOOKUP(C264,Instructions!$B$26:$B$34,Instructions!$E$26:$E$34)),IF(C264="","",LOOKUP(C264,Instructions!$B$12:$B$20,Instructions!$E$12:$E$20)))</f>
        <v/>
      </c>
      <c r="E264" s="52" t="s">
        <v>673</v>
      </c>
    </row>
    <row r="265" spans="1:5" ht="13.5" outlineLevel="1" thickBot="1" x14ac:dyDescent="0.25">
      <c r="A265" s="36">
        <v>21</v>
      </c>
      <c r="B265" s="33" t="s">
        <v>294</v>
      </c>
      <c r="C265" s="80"/>
      <c r="D265" s="56" t="str">
        <f>IF(E265="F",IF(C265="","",LOOKUP(C265,Instructions!$B$26:$B$34,Instructions!$E$26:$E$34)),IF(C265="","",LOOKUP(C265,Instructions!$B$12:$B$20,Instructions!$E$12:$E$20)))</f>
        <v/>
      </c>
      <c r="E265" s="52" t="s">
        <v>673</v>
      </c>
    </row>
    <row r="266" spans="1:5" ht="13.5" outlineLevel="1" thickBot="1" x14ac:dyDescent="0.25">
      <c r="A266" s="36">
        <v>21</v>
      </c>
      <c r="B266" s="33" t="s">
        <v>293</v>
      </c>
      <c r="C266" s="80"/>
      <c r="D266" s="56" t="str">
        <f>IF(E266="F",IF(C266="","",LOOKUP(C266,Instructions!$B$26:$B$34,Instructions!$E$26:$E$34)),IF(C266="","",LOOKUP(C266,Instructions!$B$12:$B$20,Instructions!$E$12:$E$20)))</f>
        <v/>
      </c>
      <c r="E266" s="52" t="s">
        <v>673</v>
      </c>
    </row>
    <row r="267" spans="1:5" ht="13.5" outlineLevel="1" thickBot="1" x14ac:dyDescent="0.25">
      <c r="A267" s="36">
        <v>21</v>
      </c>
      <c r="B267" s="33" t="s">
        <v>292</v>
      </c>
      <c r="C267" s="80"/>
      <c r="D267" s="56" t="str">
        <f>IF(E267="F",IF(C267="","",LOOKUP(C267,Instructions!$B$26:$B$34,Instructions!$E$26:$E$34)),IF(C267="","",LOOKUP(C267,Instructions!$B$12:$B$20,Instructions!$E$12:$E$20)))</f>
        <v/>
      </c>
      <c r="E267" s="52" t="s">
        <v>673</v>
      </c>
    </row>
    <row r="268" spans="1:5" ht="13.5" outlineLevel="1" thickBot="1" x14ac:dyDescent="0.25">
      <c r="A268" s="36">
        <v>21</v>
      </c>
      <c r="B268" s="33" t="s">
        <v>291</v>
      </c>
      <c r="C268" s="80"/>
      <c r="D268" s="56" t="str">
        <f>IF(E268="F",IF(C268="","",LOOKUP(C268,Instructions!$B$26:$B$34,Instructions!$E$26:$E$34)),IF(C268="","",LOOKUP(C268,Instructions!$B$12:$B$20,Instructions!$E$12:$E$20)))</f>
        <v/>
      </c>
      <c r="E268" s="52" t="s">
        <v>673</v>
      </c>
    </row>
    <row r="269" spans="1:5" ht="13.5" outlineLevel="1" thickBot="1" x14ac:dyDescent="0.25">
      <c r="A269" s="36">
        <v>21</v>
      </c>
      <c r="B269" s="33" t="s">
        <v>290</v>
      </c>
      <c r="C269" s="80"/>
      <c r="D269" s="56" t="str">
        <f>IF(E269="F",IF(C269="","",LOOKUP(C269,Instructions!$B$26:$B$34,Instructions!$E$26:$E$34)),IF(C269="","",LOOKUP(C269,Instructions!$B$12:$B$20,Instructions!$E$12:$E$20)))</f>
        <v/>
      </c>
      <c r="E269" s="52" t="s">
        <v>673</v>
      </c>
    </row>
    <row r="270" spans="1:5" ht="13.5" outlineLevel="1" thickBot="1" x14ac:dyDescent="0.25">
      <c r="A270" s="36">
        <v>21</v>
      </c>
      <c r="B270" s="33" t="s">
        <v>289</v>
      </c>
      <c r="C270" s="80"/>
      <c r="D270" s="56" t="str">
        <f>IF(E270="F",IF(C270="","",LOOKUP(C270,Instructions!$B$26:$B$34,Instructions!$E$26:$E$34)),IF(C270="","",LOOKUP(C270,Instructions!$B$12:$B$20,Instructions!$E$12:$E$20)))</f>
        <v/>
      </c>
      <c r="E270" s="52" t="s">
        <v>673</v>
      </c>
    </row>
    <row r="271" spans="1:5" ht="13.5" outlineLevel="1" thickBot="1" x14ac:dyDescent="0.25">
      <c r="A271" s="36">
        <v>21</v>
      </c>
      <c r="B271" s="33" t="s">
        <v>288</v>
      </c>
      <c r="C271" s="80"/>
      <c r="D271" s="56" t="str">
        <f>IF(E271="F",IF(C271="","",LOOKUP(C271,Instructions!$B$26:$B$34,Instructions!$E$26:$E$34)),IF(C271="","",LOOKUP(C271,Instructions!$B$12:$B$20,Instructions!$E$12:$E$20)))</f>
        <v/>
      </c>
      <c r="E271" s="52" t="s">
        <v>673</v>
      </c>
    </row>
    <row r="272" spans="1:5" ht="13.5" outlineLevel="1" thickBot="1" x14ac:dyDescent="0.25">
      <c r="A272" s="36">
        <v>21</v>
      </c>
      <c r="B272" s="33" t="s">
        <v>287</v>
      </c>
      <c r="C272" s="80"/>
      <c r="D272" s="56" t="str">
        <f>IF(E272="F",IF(C272="","",LOOKUP(C272,Instructions!$B$26:$B$34,Instructions!$E$26:$E$34)),IF(C272="","",LOOKUP(C272,Instructions!$B$12:$B$20,Instructions!$E$12:$E$20)))</f>
        <v/>
      </c>
      <c r="E272" s="52" t="s">
        <v>673</v>
      </c>
    </row>
    <row r="273" spans="1:5" ht="141" outlineLevel="1" thickBot="1" x14ac:dyDescent="0.25">
      <c r="A273" s="36">
        <v>22</v>
      </c>
      <c r="B273" s="50" t="s">
        <v>1250</v>
      </c>
      <c r="C273" s="80"/>
      <c r="D273" s="56" t="str">
        <f>IF(E273="F",IF(C273="","",LOOKUP(C273,Instructions!$B$26:$B$34,Instructions!$E$26:$E$34)),IF(C273="","",LOOKUP(C273,Instructions!$B$12:$B$20,Instructions!$E$12:$E$20)))</f>
        <v/>
      </c>
      <c r="E273" s="52" t="s">
        <v>673</v>
      </c>
    </row>
    <row r="274" spans="1:5" ht="128.25" outlineLevel="1" thickBot="1" x14ac:dyDescent="0.25">
      <c r="A274" s="36">
        <v>23</v>
      </c>
      <c r="B274" s="50" t="s">
        <v>1251</v>
      </c>
      <c r="C274" s="80"/>
      <c r="D274" s="56" t="str">
        <f>IF(E274="F",IF(C274="","",LOOKUP(C274,Instructions!$B$26:$B$34,Instructions!$E$26:$E$34)),IF(C274="","",LOOKUP(C274,Instructions!$B$12:$B$20,Instructions!$E$12:$E$20)))</f>
        <v/>
      </c>
      <c r="E274" s="52" t="s">
        <v>673</v>
      </c>
    </row>
    <row r="275" spans="1:5" ht="26.25" outlineLevel="1" thickBot="1" x14ac:dyDescent="0.25">
      <c r="A275" s="36">
        <v>24</v>
      </c>
      <c r="B275" s="50" t="s">
        <v>286</v>
      </c>
      <c r="C275" s="80"/>
      <c r="D275" s="56" t="str">
        <f>IF(E275="F",IF(C275="","",LOOKUP(C275,Instructions!$B$26:$B$34,Instructions!$E$26:$E$34)),IF(C275="","",LOOKUP(C275,Instructions!$B$12:$B$20,Instructions!$E$12:$E$20)))</f>
        <v/>
      </c>
      <c r="E275" s="52" t="s">
        <v>673</v>
      </c>
    </row>
    <row r="276" spans="1:5" ht="13.5" thickBot="1" x14ac:dyDescent="0.25">
      <c r="B276" s="12"/>
      <c r="C276" s="20">
        <f>COUNTA(C214:C275)</f>
        <v>0</v>
      </c>
    </row>
    <row r="277" spans="1:5" s="9" customFormat="1" ht="13.5" thickBot="1" x14ac:dyDescent="0.25">
      <c r="A277" s="40">
        <f>COUNT(A214:A275)</f>
        <v>62</v>
      </c>
      <c r="B277" s="3" t="s">
        <v>3</v>
      </c>
      <c r="C277" s="5"/>
      <c r="D277" s="44"/>
      <c r="E277" s="70"/>
    </row>
    <row r="280" spans="1:5" ht="13.5" thickBot="1" x14ac:dyDescent="0.25"/>
    <row r="281" spans="1:5" ht="13.5" thickBot="1" x14ac:dyDescent="0.25">
      <c r="B281" s="26" t="s">
        <v>16</v>
      </c>
      <c r="C281" s="76"/>
    </row>
    <row r="282" spans="1:5" ht="15.75" x14ac:dyDescent="0.25">
      <c r="B282" s="23" t="s">
        <v>5</v>
      </c>
      <c r="C282" s="68" t="str">
        <f>C$2</f>
        <v>Offeror A</v>
      </c>
    </row>
    <row r="283" spans="1:5" ht="16.5" thickBot="1" x14ac:dyDescent="0.3">
      <c r="B283" s="15"/>
      <c r="C283" s="21"/>
    </row>
    <row r="284" spans="1:5" ht="51.75" thickBot="1" x14ac:dyDescent="0.25">
      <c r="A284" s="37">
        <v>4.7</v>
      </c>
      <c r="B284" s="2"/>
      <c r="C284" s="28" t="s">
        <v>1166</v>
      </c>
      <c r="D284" s="28" t="s">
        <v>1635</v>
      </c>
      <c r="E284" s="28" t="s">
        <v>1636</v>
      </c>
    </row>
    <row r="285" spans="1:5" ht="39" outlineLevel="1" thickBot="1" x14ac:dyDescent="0.25">
      <c r="A285" s="36">
        <v>1</v>
      </c>
      <c r="B285" s="33" t="s">
        <v>785</v>
      </c>
      <c r="C285" s="80"/>
      <c r="D285" s="56" t="str">
        <f>IF(E285="F",IF(C285="","",LOOKUP(C285,Instructions!$B$26:$B$34,Instructions!$E$26:$E$34)),IF(C285="","",LOOKUP(C285,Instructions!$B$12:$B$20,Instructions!$E$12:$E$20)))</f>
        <v/>
      </c>
      <c r="E285" s="52" t="s">
        <v>673</v>
      </c>
    </row>
    <row r="286" spans="1:5" ht="13.5" outlineLevel="1" thickBot="1" x14ac:dyDescent="0.25">
      <c r="A286" s="36">
        <v>2</v>
      </c>
      <c r="B286" s="33" t="s">
        <v>315</v>
      </c>
      <c r="C286" s="80"/>
      <c r="D286" s="56" t="str">
        <f>IF(E286="F",IF(C286="","",LOOKUP(C286,Instructions!$B$26:$B$34,Instructions!$E$26:$E$34)),IF(C286="","",LOOKUP(C286,Instructions!$B$12:$B$20,Instructions!$E$12:$E$20)))</f>
        <v/>
      </c>
      <c r="E286" s="52" t="s">
        <v>673</v>
      </c>
    </row>
    <row r="287" spans="1:5" ht="13.5" outlineLevel="1" thickBot="1" x14ac:dyDescent="0.25">
      <c r="A287" s="36">
        <v>3</v>
      </c>
      <c r="B287" s="33" t="s">
        <v>316</v>
      </c>
      <c r="C287" s="80"/>
      <c r="D287" s="56" t="str">
        <f>IF(E287="F",IF(C287="","",LOOKUP(C287,Instructions!$B$26:$B$34,Instructions!$E$26:$E$34)),IF(C287="","",LOOKUP(C287,Instructions!$B$12:$B$20,Instructions!$E$12:$E$20)))</f>
        <v/>
      </c>
      <c r="E287" s="52" t="s">
        <v>673</v>
      </c>
    </row>
    <row r="288" spans="1:5" ht="13.5" outlineLevel="1" thickBot="1" x14ac:dyDescent="0.25">
      <c r="A288" s="36">
        <v>4</v>
      </c>
      <c r="B288" s="33" t="s">
        <v>317</v>
      </c>
      <c r="C288" s="80"/>
      <c r="D288" s="56" t="str">
        <f>IF(E288="F",IF(C288="","",LOOKUP(C288,Instructions!$B$26:$B$34,Instructions!$E$26:$E$34)),IF(C288="","",LOOKUP(C288,Instructions!$B$12:$B$20,Instructions!$E$12:$E$20)))</f>
        <v/>
      </c>
      <c r="E288" s="52" t="s">
        <v>673</v>
      </c>
    </row>
    <row r="289" spans="1:5" ht="13.5" outlineLevel="1" thickBot="1" x14ac:dyDescent="0.25">
      <c r="A289" s="36">
        <v>5</v>
      </c>
      <c r="B289" s="33" t="s">
        <v>318</v>
      </c>
      <c r="C289" s="80"/>
      <c r="D289" s="56" t="str">
        <f>IF(E289="F",IF(C289="","",LOOKUP(C289,Instructions!$B$26:$B$34,Instructions!$E$26:$E$34)),IF(C289="","",LOOKUP(C289,Instructions!$B$12:$B$20,Instructions!$E$12:$E$20)))</f>
        <v/>
      </c>
      <c r="E289" s="52" t="s">
        <v>673</v>
      </c>
    </row>
    <row r="290" spans="1:5" ht="39" outlineLevel="1" thickBot="1" x14ac:dyDescent="0.25">
      <c r="A290" s="36">
        <v>6</v>
      </c>
      <c r="B290" s="33" t="s">
        <v>319</v>
      </c>
      <c r="C290" s="80"/>
      <c r="D290" s="56" t="str">
        <f>IF(E290="F",IF(C290="","",LOOKUP(C290,Instructions!$B$26:$B$34,Instructions!$E$26:$E$34)),IF(C290="","",LOOKUP(C290,Instructions!$B$12:$B$20,Instructions!$E$12:$E$20)))</f>
        <v/>
      </c>
      <c r="E290" s="52" t="s">
        <v>673</v>
      </c>
    </row>
    <row r="291" spans="1:5" ht="26.25" outlineLevel="1" thickBot="1" x14ac:dyDescent="0.25">
      <c r="A291" s="36">
        <v>7</v>
      </c>
      <c r="B291" s="33" t="s">
        <v>320</v>
      </c>
      <c r="C291" s="80"/>
      <c r="D291" s="56" t="str">
        <f>IF(E291="F",IF(C291="","",LOOKUP(C291,Instructions!$B$26:$B$34,Instructions!$E$26:$E$34)),IF(C291="","",LOOKUP(C291,Instructions!$B$12:$B$20,Instructions!$E$12:$E$20)))</f>
        <v/>
      </c>
      <c r="E291" s="52" t="s">
        <v>673</v>
      </c>
    </row>
    <row r="292" spans="1:5" ht="51.75" outlineLevel="1" thickBot="1" x14ac:dyDescent="0.25">
      <c r="A292" s="36">
        <v>8</v>
      </c>
      <c r="B292" s="50" t="s">
        <v>313</v>
      </c>
      <c r="C292" s="80"/>
      <c r="D292" s="56" t="str">
        <f>IF(E292="F",IF(C292="","",LOOKUP(C292,Instructions!$B$26:$B$34,Instructions!$E$26:$E$34)),IF(C292="","",LOOKUP(C292,Instructions!$B$12:$B$20,Instructions!$E$12:$E$20)))</f>
        <v/>
      </c>
      <c r="E292" s="52" t="s">
        <v>673</v>
      </c>
    </row>
    <row r="293" spans="1:5" ht="64.5" outlineLevel="1" thickBot="1" x14ac:dyDescent="0.25">
      <c r="A293" s="36">
        <v>9</v>
      </c>
      <c r="B293" s="50" t="s">
        <v>314</v>
      </c>
      <c r="C293" s="80"/>
      <c r="D293" s="56" t="str">
        <f>IF(E293="F",IF(C293="","",LOOKUP(C293,Instructions!$B$26:$B$34,Instructions!$E$26:$E$34)),IF(C293="","",LOOKUP(C293,Instructions!$B$12:$B$20,Instructions!$E$12:$E$20)))</f>
        <v/>
      </c>
      <c r="E293" s="52" t="s">
        <v>673</v>
      </c>
    </row>
    <row r="294" spans="1:5" ht="13.5" outlineLevel="1" thickBot="1" x14ac:dyDescent="0.25">
      <c r="A294" s="36">
        <v>10</v>
      </c>
      <c r="B294" s="50" t="s">
        <v>312</v>
      </c>
      <c r="C294" s="80"/>
      <c r="D294" s="56" t="str">
        <f>IF(E294="F",IF(C294="","",LOOKUP(C294,Instructions!$B$26:$B$34,Instructions!$E$26:$E$34)),IF(C294="","",LOOKUP(C294,Instructions!$B$12:$B$20,Instructions!$E$12:$E$20)))</f>
        <v/>
      </c>
      <c r="E294" s="52" t="s">
        <v>673</v>
      </c>
    </row>
    <row r="295" spans="1:5" ht="64.5" outlineLevel="1" thickBot="1" x14ac:dyDescent="0.25">
      <c r="A295" s="36">
        <v>11</v>
      </c>
      <c r="B295" s="50" t="s">
        <v>786</v>
      </c>
      <c r="C295" s="80"/>
      <c r="D295" s="56" t="str">
        <f>IF(E295="F",IF(C295="","",LOOKUP(C295,Instructions!$B$26:$B$34,Instructions!$E$26:$E$34)),IF(C295="","",LOOKUP(C295,Instructions!$B$12:$B$20,Instructions!$E$12:$E$20)))</f>
        <v/>
      </c>
      <c r="E295" s="52" t="s">
        <v>673</v>
      </c>
    </row>
    <row r="296" spans="1:5" ht="26.25" outlineLevel="1" thickBot="1" x14ac:dyDescent="0.25">
      <c r="A296" s="36">
        <v>12</v>
      </c>
      <c r="B296" s="50" t="s">
        <v>787</v>
      </c>
      <c r="C296" s="80"/>
      <c r="D296" s="56" t="str">
        <f>IF(E296="F",IF(C296="","",LOOKUP(C296,Instructions!$B$26:$B$34,Instructions!$E$26:$E$34)),IF(C296="","",LOOKUP(C296,Instructions!$B$12:$B$20,Instructions!$E$12:$E$20)))</f>
        <v/>
      </c>
      <c r="E296" s="52" t="s">
        <v>673</v>
      </c>
    </row>
    <row r="297" spans="1:5" ht="13.5" outlineLevel="1" thickBot="1" x14ac:dyDescent="0.25">
      <c r="A297" s="36">
        <v>12</v>
      </c>
      <c r="B297" s="50" t="s">
        <v>788</v>
      </c>
      <c r="C297" s="80"/>
      <c r="D297" s="56" t="str">
        <f>IF(E297="F",IF(C297="","",LOOKUP(C297,Instructions!$B$26:$B$34,Instructions!$E$26:$E$34)),IF(C297="","",LOOKUP(C297,Instructions!$B$12:$B$20,Instructions!$E$12:$E$20)))</f>
        <v/>
      </c>
      <c r="E297" s="52" t="s">
        <v>673</v>
      </c>
    </row>
    <row r="298" spans="1:5" ht="13.5" outlineLevel="1" thickBot="1" x14ac:dyDescent="0.25">
      <c r="A298" s="36">
        <v>12</v>
      </c>
      <c r="B298" s="50" t="s">
        <v>789</v>
      </c>
      <c r="C298" s="80"/>
      <c r="D298" s="56" t="str">
        <f>IF(E298="F",IF(C298="","",LOOKUP(C298,Instructions!$B$26:$B$34,Instructions!$E$26:$E$34)),IF(C298="","",LOOKUP(C298,Instructions!$B$12:$B$20,Instructions!$E$12:$E$20)))</f>
        <v/>
      </c>
      <c r="E298" s="52" t="s">
        <v>673</v>
      </c>
    </row>
    <row r="299" spans="1:5" ht="26.25" outlineLevel="1" thickBot="1" x14ac:dyDescent="0.25">
      <c r="A299" s="36">
        <v>12</v>
      </c>
      <c r="B299" s="50" t="s">
        <v>790</v>
      </c>
      <c r="C299" s="80"/>
      <c r="D299" s="56" t="str">
        <f>IF(E299="F",IF(C299="","",LOOKUP(C299,Instructions!$B$26:$B$34,Instructions!$E$26:$E$34)),IF(C299="","",LOOKUP(C299,Instructions!$B$12:$B$20,Instructions!$E$12:$E$20)))</f>
        <v/>
      </c>
      <c r="E299" s="52" t="s">
        <v>673</v>
      </c>
    </row>
    <row r="300" spans="1:5" ht="26.25" outlineLevel="1" thickBot="1" x14ac:dyDescent="0.25">
      <c r="A300" s="36">
        <v>12</v>
      </c>
      <c r="B300" s="50" t="s">
        <v>791</v>
      </c>
      <c r="C300" s="80"/>
      <c r="D300" s="56" t="str">
        <f>IF(E300="F",IF(C300="","",LOOKUP(C300,Instructions!$B$26:$B$34,Instructions!$E$26:$E$34)),IF(C300="","",LOOKUP(C300,Instructions!$B$12:$B$20,Instructions!$E$12:$E$20)))</f>
        <v/>
      </c>
      <c r="E300" s="52" t="s">
        <v>673</v>
      </c>
    </row>
    <row r="301" spans="1:5" ht="13.5" outlineLevel="1" thickBot="1" x14ac:dyDescent="0.25">
      <c r="A301" s="36">
        <v>12</v>
      </c>
      <c r="B301" s="50" t="s">
        <v>792</v>
      </c>
      <c r="C301" s="80"/>
      <c r="D301" s="56" t="str">
        <f>IF(E301="F",IF(C301="","",LOOKUP(C301,Instructions!$B$26:$B$34,Instructions!$E$26:$E$34)),IF(C301="","",LOOKUP(C301,Instructions!$B$12:$B$20,Instructions!$E$12:$E$20)))</f>
        <v/>
      </c>
      <c r="E301" s="52" t="s">
        <v>673</v>
      </c>
    </row>
    <row r="302" spans="1:5" ht="26.25" outlineLevel="1" thickBot="1" x14ac:dyDescent="0.25">
      <c r="A302" s="36">
        <v>12</v>
      </c>
      <c r="B302" s="50" t="s">
        <v>793</v>
      </c>
      <c r="C302" s="80"/>
      <c r="D302" s="56" t="str">
        <f>IF(E302="F",IF(C302="","",LOOKUP(C302,Instructions!$B$26:$B$34,Instructions!$E$26:$E$34)),IF(C302="","",LOOKUP(C302,Instructions!$B$12:$B$20,Instructions!$E$12:$E$20)))</f>
        <v/>
      </c>
      <c r="E302" s="52" t="s">
        <v>673</v>
      </c>
    </row>
    <row r="303" spans="1:5" ht="51.75" outlineLevel="1" thickBot="1" x14ac:dyDescent="0.25">
      <c r="A303" s="36">
        <v>13</v>
      </c>
      <c r="B303" s="50" t="s">
        <v>794</v>
      </c>
      <c r="C303" s="80"/>
      <c r="D303" s="56" t="str">
        <f>IF(E303="F",IF(C303="","",LOOKUP(C303,Instructions!$B$26:$B$34,Instructions!$E$26:$E$34)),IF(C303="","",LOOKUP(C303,Instructions!$B$12:$B$20,Instructions!$E$12:$E$20)))</f>
        <v/>
      </c>
      <c r="E303" s="52" t="s">
        <v>673</v>
      </c>
    </row>
    <row r="304" spans="1:5" ht="39" outlineLevel="1" thickBot="1" x14ac:dyDescent="0.25">
      <c r="A304" s="36">
        <v>13</v>
      </c>
      <c r="B304" s="50" t="s">
        <v>1252</v>
      </c>
      <c r="C304" s="80"/>
      <c r="D304" s="56" t="str">
        <f>IF(E304="F",IF(C304="","",LOOKUP(C304,Instructions!$B$26:$B$34,Instructions!$E$26:$E$34)),IF(C304="","",LOOKUP(C304,Instructions!$B$12:$B$20,Instructions!$E$12:$E$20)))</f>
        <v/>
      </c>
      <c r="E304" s="52" t="s">
        <v>673</v>
      </c>
    </row>
    <row r="305" spans="1:5" ht="26.25" outlineLevel="1" thickBot="1" x14ac:dyDescent="0.25">
      <c r="A305" s="36">
        <v>13</v>
      </c>
      <c r="B305" s="50" t="s">
        <v>795</v>
      </c>
      <c r="C305" s="80"/>
      <c r="D305" s="56" t="str">
        <f>IF(E305="F",IF(C305="","",LOOKUP(C305,Instructions!$B$26:$B$34,Instructions!$E$26:$E$34)),IF(C305="","",LOOKUP(C305,Instructions!$B$12:$B$20,Instructions!$E$12:$E$20)))</f>
        <v/>
      </c>
      <c r="E305" s="52" t="s">
        <v>673</v>
      </c>
    </row>
    <row r="306" spans="1:5" ht="13.5" outlineLevel="1" thickBot="1" x14ac:dyDescent="0.25">
      <c r="A306" s="36">
        <v>13</v>
      </c>
      <c r="B306" s="50" t="s">
        <v>796</v>
      </c>
      <c r="C306" s="80"/>
      <c r="D306" s="56" t="str">
        <f>IF(E306="F",IF(C306="","",LOOKUP(C306,Instructions!$B$26:$B$34,Instructions!$E$26:$E$34)),IF(C306="","",LOOKUP(C306,Instructions!$B$12:$B$20,Instructions!$E$12:$E$20)))</f>
        <v/>
      </c>
      <c r="E306" s="52" t="s">
        <v>673</v>
      </c>
    </row>
    <row r="307" spans="1:5" ht="13.5" outlineLevel="1" thickBot="1" x14ac:dyDescent="0.25">
      <c r="A307" s="36">
        <v>13</v>
      </c>
      <c r="B307" s="50" t="s">
        <v>797</v>
      </c>
      <c r="C307" s="80"/>
      <c r="D307" s="56" t="str">
        <f>IF(E307="F",IF(C307="","",LOOKUP(C307,Instructions!$B$26:$B$34,Instructions!$E$26:$E$34)),IF(C307="","",LOOKUP(C307,Instructions!$B$12:$B$20,Instructions!$E$12:$E$20)))</f>
        <v/>
      </c>
      <c r="E307" s="52" t="s">
        <v>673</v>
      </c>
    </row>
    <row r="308" spans="1:5" ht="26.25" outlineLevel="1" thickBot="1" x14ac:dyDescent="0.25">
      <c r="A308" s="36">
        <v>13</v>
      </c>
      <c r="B308" s="50" t="s">
        <v>798</v>
      </c>
      <c r="C308" s="80"/>
      <c r="D308" s="56" t="str">
        <f>IF(E308="F",IF(C308="","",LOOKUP(C308,Instructions!$B$26:$B$34,Instructions!$E$26:$E$34)),IF(C308="","",LOOKUP(C308,Instructions!$B$12:$B$20,Instructions!$E$12:$E$20)))</f>
        <v/>
      </c>
      <c r="E308" s="52" t="s">
        <v>673</v>
      </c>
    </row>
    <row r="309" spans="1:5" ht="13.5" outlineLevel="1" thickBot="1" x14ac:dyDescent="0.25">
      <c r="A309" s="36">
        <v>13</v>
      </c>
      <c r="B309" s="50" t="s">
        <v>799</v>
      </c>
      <c r="C309" s="80"/>
      <c r="D309" s="56" t="str">
        <f>IF(E309="F",IF(C309="","",LOOKUP(C309,Instructions!$B$26:$B$34,Instructions!$E$26:$E$34)),IF(C309="","",LOOKUP(C309,Instructions!$B$12:$B$20,Instructions!$E$12:$E$20)))</f>
        <v/>
      </c>
      <c r="E309" s="52" t="s">
        <v>673</v>
      </c>
    </row>
    <row r="310" spans="1:5" ht="13.5" outlineLevel="1" thickBot="1" x14ac:dyDescent="0.25">
      <c r="A310" s="36">
        <v>13</v>
      </c>
      <c r="B310" s="50" t="s">
        <v>800</v>
      </c>
      <c r="C310" s="80"/>
      <c r="D310" s="56" t="str">
        <f>IF(E310="F",IF(C310="","",LOOKUP(C310,Instructions!$B$26:$B$34,Instructions!$E$26:$E$34)),IF(C310="","",LOOKUP(C310,Instructions!$B$12:$B$20,Instructions!$E$12:$E$20)))</f>
        <v/>
      </c>
      <c r="E310" s="52" t="s">
        <v>673</v>
      </c>
    </row>
    <row r="311" spans="1:5" ht="13.5" outlineLevel="1" thickBot="1" x14ac:dyDescent="0.25">
      <c r="A311" s="36">
        <v>14</v>
      </c>
      <c r="B311" s="33" t="s">
        <v>306</v>
      </c>
      <c r="C311" s="80"/>
      <c r="D311" s="56" t="str">
        <f>IF(E311="F",IF(C311="","",LOOKUP(C311,Instructions!$B$26:$B$34,Instructions!$E$26:$E$34)),IF(C311="","",LOOKUP(C311,Instructions!$B$12:$B$20,Instructions!$E$12:$E$20)))</f>
        <v/>
      </c>
      <c r="E311" s="52" t="s">
        <v>673</v>
      </c>
    </row>
    <row r="312" spans="1:5" ht="26.25" outlineLevel="1" thickBot="1" x14ac:dyDescent="0.25">
      <c r="A312" s="36">
        <v>15</v>
      </c>
      <c r="B312" s="33" t="s">
        <v>307</v>
      </c>
      <c r="C312" s="80"/>
      <c r="D312" s="56" t="str">
        <f>IF(E312="F",IF(C312="","",LOOKUP(C312,Instructions!$B$26:$B$34,Instructions!$E$26:$E$34)),IF(C312="","",LOOKUP(C312,Instructions!$B$12:$B$20,Instructions!$E$12:$E$20)))</f>
        <v/>
      </c>
      <c r="E312" s="52" t="s">
        <v>673</v>
      </c>
    </row>
    <row r="313" spans="1:5" ht="39" outlineLevel="1" thickBot="1" x14ac:dyDescent="0.25">
      <c r="A313" s="36">
        <v>16</v>
      </c>
      <c r="B313" s="33" t="s">
        <v>308</v>
      </c>
      <c r="C313" s="80"/>
      <c r="D313" s="56" t="str">
        <f>IF(E313="F",IF(C313="","",LOOKUP(C313,Instructions!$B$26:$B$34,Instructions!$E$26:$E$34)),IF(C313="","",LOOKUP(C313,Instructions!$B$12:$B$20,Instructions!$E$12:$E$20)))</f>
        <v/>
      </c>
      <c r="E313" s="52" t="s">
        <v>673</v>
      </c>
    </row>
    <row r="314" spans="1:5" ht="26.25" outlineLevel="1" thickBot="1" x14ac:dyDescent="0.25">
      <c r="A314" s="36">
        <v>17</v>
      </c>
      <c r="B314" s="33" t="s">
        <v>309</v>
      </c>
      <c r="C314" s="80"/>
      <c r="D314" s="56" t="str">
        <f>IF(E314="F",IF(C314="","",LOOKUP(C314,Instructions!$B$26:$B$34,Instructions!$E$26:$E$34)),IF(C314="","",LOOKUP(C314,Instructions!$B$12:$B$20,Instructions!$E$12:$E$20)))</f>
        <v/>
      </c>
      <c r="E314" s="52" t="s">
        <v>673</v>
      </c>
    </row>
    <row r="315" spans="1:5" ht="26.25" outlineLevel="1" thickBot="1" x14ac:dyDescent="0.25">
      <c r="A315" s="36">
        <v>18</v>
      </c>
      <c r="B315" s="33" t="s">
        <v>310</v>
      </c>
      <c r="C315" s="80"/>
      <c r="D315" s="56" t="str">
        <f>IF(E315="F",IF(C315="","",LOOKUP(C315,Instructions!$B$26:$B$34,Instructions!$E$26:$E$34)),IF(C315="","",LOOKUP(C315,Instructions!$B$12:$B$20,Instructions!$E$12:$E$20)))</f>
        <v/>
      </c>
      <c r="E315" s="52" t="s">
        <v>673</v>
      </c>
    </row>
    <row r="316" spans="1:5" ht="26.25" outlineLevel="1" thickBot="1" x14ac:dyDescent="0.25">
      <c r="A316" s="36">
        <v>19</v>
      </c>
      <c r="B316" s="33" t="s">
        <v>311</v>
      </c>
      <c r="C316" s="80"/>
      <c r="D316" s="56" t="str">
        <f>IF(E316="F",IF(C316="","",LOOKUP(C316,Instructions!$B$26:$B$34,Instructions!$E$26:$E$34)),IF(C316="","",LOOKUP(C316,Instructions!$B$12:$B$20,Instructions!$E$12:$E$20)))</f>
        <v/>
      </c>
      <c r="E316" s="52" t="s">
        <v>673</v>
      </c>
    </row>
    <row r="317" spans="1:5" ht="13.5" thickBot="1" x14ac:dyDescent="0.25">
      <c r="B317" s="12"/>
      <c r="C317" s="20">
        <f>COUNTA(C285:C316)</f>
        <v>0</v>
      </c>
    </row>
    <row r="318" spans="1:5" s="9" customFormat="1" ht="13.5" thickBot="1" x14ac:dyDescent="0.25">
      <c r="A318" s="40">
        <f>COUNT(A285:A316)</f>
        <v>32</v>
      </c>
      <c r="B318" s="3" t="s">
        <v>3</v>
      </c>
      <c r="C318" s="5"/>
      <c r="D318" s="44"/>
      <c r="E318" s="70"/>
    </row>
    <row r="321" spans="1:5" ht="13.5" thickBot="1" x14ac:dyDescent="0.25"/>
    <row r="322" spans="1:5" ht="13.5" thickBot="1" x14ac:dyDescent="0.25">
      <c r="B322" s="26" t="s">
        <v>16</v>
      </c>
      <c r="C322" s="76"/>
    </row>
    <row r="323" spans="1:5" ht="15.75" x14ac:dyDescent="0.25">
      <c r="B323" s="30" t="s">
        <v>37</v>
      </c>
      <c r="C323" s="68" t="str">
        <f>C$2</f>
        <v>Offeror A</v>
      </c>
    </row>
    <row r="324" spans="1:5" ht="16.5" thickBot="1" x14ac:dyDescent="0.3">
      <c r="B324" s="15"/>
      <c r="C324" s="21"/>
    </row>
    <row r="325" spans="1:5" ht="51.75" thickBot="1" x14ac:dyDescent="0.25">
      <c r="A325" s="37">
        <v>4.8</v>
      </c>
      <c r="B325" s="2"/>
      <c r="C325" s="28" t="s">
        <v>1166</v>
      </c>
      <c r="D325" s="28" t="s">
        <v>1635</v>
      </c>
      <c r="E325" s="28" t="s">
        <v>1636</v>
      </c>
    </row>
    <row r="326" spans="1:5" ht="39" outlineLevel="1" thickBot="1" x14ac:dyDescent="0.25">
      <c r="A326" s="36">
        <v>1</v>
      </c>
      <c r="B326" s="50" t="s">
        <v>321</v>
      </c>
      <c r="C326" s="80"/>
      <c r="D326" s="56" t="str">
        <f>IF(E326="F",IF(C326="","",LOOKUP(C326,Instructions!$B$26:$B$34,Instructions!$E$26:$E$34)),IF(C326="","",LOOKUP(C326,Instructions!$B$12:$B$20,Instructions!$E$12:$E$20)))</f>
        <v/>
      </c>
      <c r="E326" s="52" t="s">
        <v>673</v>
      </c>
    </row>
    <row r="327" spans="1:5" ht="64.5" outlineLevel="1" thickBot="1" x14ac:dyDescent="0.25">
      <c r="A327" s="36">
        <v>2</v>
      </c>
      <c r="B327" s="50" t="s">
        <v>1253</v>
      </c>
      <c r="C327" s="80"/>
      <c r="D327" s="56" t="str">
        <f>IF(E327="F",IF(C327="","",LOOKUP(C327,Instructions!$B$26:$B$34,Instructions!$E$26:$E$34)),IF(C327="","",LOOKUP(C327,Instructions!$B$12:$B$20,Instructions!$E$12:$E$20)))</f>
        <v/>
      </c>
      <c r="E327" s="52" t="s">
        <v>673</v>
      </c>
    </row>
    <row r="328" spans="1:5" ht="26.25" outlineLevel="1" thickBot="1" x14ac:dyDescent="0.25">
      <c r="A328" s="36">
        <v>2</v>
      </c>
      <c r="B328" s="50" t="s">
        <v>1254</v>
      </c>
      <c r="C328" s="80"/>
      <c r="D328" s="56" t="str">
        <f>IF(E328="F",IF(C328="","",LOOKUP(C328,Instructions!$B$26:$B$34,Instructions!$E$26:$E$34)),IF(C328="","",LOOKUP(C328,Instructions!$B$12:$B$20,Instructions!$E$12:$E$20)))</f>
        <v/>
      </c>
      <c r="E328" s="52" t="s">
        <v>673</v>
      </c>
    </row>
    <row r="329" spans="1:5" ht="13.5" outlineLevel="1" thickBot="1" x14ac:dyDescent="0.25">
      <c r="A329" s="36">
        <v>3</v>
      </c>
      <c r="B329" s="50" t="s">
        <v>322</v>
      </c>
      <c r="C329" s="80"/>
      <c r="D329" s="56" t="str">
        <f>IF(E329="F",IF(C329="","",LOOKUP(C329,Instructions!$B$26:$B$34,Instructions!$E$26:$E$34)),IF(C329="","",LOOKUP(C329,Instructions!$B$12:$B$20,Instructions!$E$12:$E$20)))</f>
        <v/>
      </c>
      <c r="E329" s="52" t="s">
        <v>673</v>
      </c>
    </row>
    <row r="330" spans="1:5" ht="115.5" outlineLevel="1" thickBot="1" x14ac:dyDescent="0.25">
      <c r="A330" s="36">
        <v>4</v>
      </c>
      <c r="B330" s="50" t="s">
        <v>1256</v>
      </c>
      <c r="C330" s="80"/>
      <c r="D330" s="56" t="str">
        <f>IF(E330="F",IF(C330="","",LOOKUP(C330,Instructions!$B$26:$B$34,Instructions!$E$26:$E$34)),IF(C330="","",LOOKUP(C330,Instructions!$B$12:$B$20,Instructions!$E$12:$E$20)))</f>
        <v/>
      </c>
      <c r="E330" s="52" t="s">
        <v>673</v>
      </c>
    </row>
    <row r="331" spans="1:5" ht="13.5" outlineLevel="1" thickBot="1" x14ac:dyDescent="0.25">
      <c r="A331" s="36">
        <v>4</v>
      </c>
      <c r="B331" s="50" t="s">
        <v>323</v>
      </c>
      <c r="C331" s="80"/>
      <c r="D331" s="56" t="str">
        <f>IF(E331="F",IF(C331="","",LOOKUP(C331,Instructions!$B$26:$B$34,Instructions!$E$26:$E$34)),IF(C331="","",LOOKUP(C331,Instructions!$B$12:$B$20,Instructions!$E$12:$E$20)))</f>
        <v/>
      </c>
      <c r="E331" s="52" t="s">
        <v>673</v>
      </c>
    </row>
    <row r="332" spans="1:5" ht="13.5" outlineLevel="1" thickBot="1" x14ac:dyDescent="0.25">
      <c r="A332" s="36">
        <v>4</v>
      </c>
      <c r="B332" s="50" t="s">
        <v>324</v>
      </c>
      <c r="C332" s="80"/>
      <c r="D332" s="56" t="str">
        <f>IF(E332="F",IF(C332="","",LOOKUP(C332,Instructions!$B$26:$B$34,Instructions!$E$26:$E$34)),IF(C332="","",LOOKUP(C332,Instructions!$B$12:$B$20,Instructions!$E$12:$E$20)))</f>
        <v/>
      </c>
      <c r="E332" s="52" t="s">
        <v>673</v>
      </c>
    </row>
    <row r="333" spans="1:5" ht="13.5" outlineLevel="1" thickBot="1" x14ac:dyDescent="0.25">
      <c r="A333" s="36">
        <v>4</v>
      </c>
      <c r="B333" s="50" t="s">
        <v>1255</v>
      </c>
      <c r="C333" s="80"/>
      <c r="D333" s="56" t="str">
        <f>IF(E333="F",IF(C333="","",LOOKUP(C333,Instructions!$B$26:$B$34,Instructions!$E$26:$E$34)),IF(C333="","",LOOKUP(C333,Instructions!$B$12:$B$20,Instructions!$E$12:$E$20)))</f>
        <v/>
      </c>
      <c r="E333" s="52" t="s">
        <v>673</v>
      </c>
    </row>
    <row r="334" spans="1:5" ht="26.25" outlineLevel="1" thickBot="1" x14ac:dyDescent="0.25">
      <c r="A334" s="36">
        <v>5</v>
      </c>
      <c r="B334" s="33" t="s">
        <v>325</v>
      </c>
      <c r="C334" s="80"/>
      <c r="D334" s="56" t="str">
        <f>IF(E334="F",IF(C334="","",LOOKUP(C334,Instructions!$B$26:$B$34,Instructions!$E$26:$E$34)),IF(C334="","",LOOKUP(C334,Instructions!$B$12:$B$20,Instructions!$E$12:$E$20)))</f>
        <v/>
      </c>
      <c r="E334" s="52" t="s">
        <v>673</v>
      </c>
    </row>
    <row r="335" spans="1:5" ht="26.25" outlineLevel="1" thickBot="1" x14ac:dyDescent="0.25">
      <c r="A335" s="36">
        <v>6</v>
      </c>
      <c r="B335" s="33" t="s">
        <v>801</v>
      </c>
      <c r="C335" s="80"/>
      <c r="D335" s="56" t="str">
        <f>IF(E335="F",IF(C335="","",LOOKUP(C335,Instructions!$B$26:$B$34,Instructions!$E$26:$E$34)),IF(C335="","",LOOKUP(C335,Instructions!$B$12:$B$20,Instructions!$E$12:$E$20)))</f>
        <v/>
      </c>
      <c r="E335" s="52" t="s">
        <v>673</v>
      </c>
    </row>
    <row r="336" spans="1:5" ht="13.5" outlineLevel="1" thickBot="1" x14ac:dyDescent="0.25">
      <c r="A336" s="36">
        <v>7</v>
      </c>
      <c r="B336" s="33" t="s">
        <v>326</v>
      </c>
      <c r="C336" s="80"/>
      <c r="D336" s="56" t="str">
        <f>IF(E336="F",IF(C336="","",LOOKUP(C336,Instructions!$B$26:$B$34,Instructions!$E$26:$E$34)),IF(C336="","",LOOKUP(C336,Instructions!$B$12:$B$20,Instructions!$E$12:$E$20)))</f>
        <v/>
      </c>
      <c r="E336" s="52" t="s">
        <v>673</v>
      </c>
    </row>
    <row r="337" spans="1:5" ht="39" outlineLevel="1" thickBot="1" x14ac:dyDescent="0.25">
      <c r="A337" s="36">
        <v>8</v>
      </c>
      <c r="B337" s="50" t="s">
        <v>802</v>
      </c>
      <c r="C337" s="80"/>
      <c r="D337" s="56" t="str">
        <f>IF(E337="F",IF(C337="","",LOOKUP(C337,Instructions!$B$26:$B$34,Instructions!$E$26:$E$34)),IF(C337="","",LOOKUP(C337,Instructions!$B$12:$B$20,Instructions!$E$12:$E$20)))</f>
        <v/>
      </c>
      <c r="E337" s="52" t="s">
        <v>673</v>
      </c>
    </row>
    <row r="338" spans="1:5" ht="13.5" outlineLevel="1" thickBot="1" x14ac:dyDescent="0.25">
      <c r="A338" s="36">
        <v>8</v>
      </c>
      <c r="B338" s="50" t="s">
        <v>803</v>
      </c>
      <c r="C338" s="80"/>
      <c r="D338" s="56" t="str">
        <f>IF(E338="F",IF(C338="","",LOOKUP(C338,Instructions!$B$26:$B$34,Instructions!$E$26:$E$34)),IF(C338="","",LOOKUP(C338,Instructions!$B$12:$B$20,Instructions!$E$12:$E$20)))</f>
        <v/>
      </c>
      <c r="E338" s="52" t="s">
        <v>673</v>
      </c>
    </row>
    <row r="339" spans="1:5" ht="13.5" outlineLevel="1" thickBot="1" x14ac:dyDescent="0.25">
      <c r="A339" s="36">
        <v>8</v>
      </c>
      <c r="B339" s="50" t="s">
        <v>327</v>
      </c>
      <c r="C339" s="80"/>
      <c r="D339" s="56" t="str">
        <f>IF(E339="F",IF(C339="","",LOOKUP(C339,Instructions!$B$26:$B$34,Instructions!$E$26:$E$34)),IF(C339="","",LOOKUP(C339,Instructions!$B$12:$B$20,Instructions!$E$12:$E$20)))</f>
        <v/>
      </c>
      <c r="E339" s="52" t="s">
        <v>673</v>
      </c>
    </row>
    <row r="340" spans="1:5" ht="13.5" outlineLevel="1" thickBot="1" x14ac:dyDescent="0.25">
      <c r="A340" s="36">
        <v>8</v>
      </c>
      <c r="B340" s="50" t="s">
        <v>328</v>
      </c>
      <c r="C340" s="80"/>
      <c r="D340" s="56" t="str">
        <f>IF(E340="F",IF(C340="","",LOOKUP(C340,Instructions!$B$26:$B$34,Instructions!$E$26:$E$34)),IF(C340="","",LOOKUP(C340,Instructions!$B$12:$B$20,Instructions!$E$12:$E$20)))</f>
        <v/>
      </c>
      <c r="E340" s="52" t="s">
        <v>673</v>
      </c>
    </row>
    <row r="341" spans="1:5" ht="77.25" outlineLevel="1" thickBot="1" x14ac:dyDescent="0.25">
      <c r="A341" s="36">
        <v>9</v>
      </c>
      <c r="B341" s="50" t="s">
        <v>804</v>
      </c>
      <c r="C341" s="80"/>
      <c r="D341" s="56" t="str">
        <f>IF(E341="F",IF(C341="","",LOOKUP(C341,Instructions!$B$26:$B$34,Instructions!$E$26:$E$34)),IF(C341="","",LOOKUP(C341,Instructions!$B$12:$B$20,Instructions!$E$12:$E$20)))</f>
        <v/>
      </c>
      <c r="E341" s="52" t="s">
        <v>673</v>
      </c>
    </row>
    <row r="342" spans="1:5" ht="77.25" outlineLevel="1" thickBot="1" x14ac:dyDescent="0.25">
      <c r="A342" s="36">
        <v>10</v>
      </c>
      <c r="B342" s="50" t="s">
        <v>1257</v>
      </c>
      <c r="C342" s="80"/>
      <c r="D342" s="56" t="str">
        <f>IF(E342="F",IF(C342="","",LOOKUP(C342,Instructions!$B$26:$B$34,Instructions!$E$26:$E$34)),IF(C342="","",LOOKUP(C342,Instructions!$B$12:$B$20,Instructions!$E$12:$E$20)))</f>
        <v/>
      </c>
      <c r="E342" s="52" t="s">
        <v>673</v>
      </c>
    </row>
    <row r="343" spans="1:5" ht="77.25" outlineLevel="1" thickBot="1" x14ac:dyDescent="0.25">
      <c r="A343" s="36">
        <v>11</v>
      </c>
      <c r="B343" s="50" t="s">
        <v>805</v>
      </c>
      <c r="C343" s="80"/>
      <c r="D343" s="56" t="str">
        <f>IF(E343="F",IF(C343="","",LOOKUP(C343,Instructions!$B$26:$B$34,Instructions!$E$26:$E$34)),IF(C343="","",LOOKUP(C343,Instructions!$B$12:$B$20,Instructions!$E$12:$E$20)))</f>
        <v/>
      </c>
      <c r="E343" s="52" t="s">
        <v>673</v>
      </c>
    </row>
    <row r="344" spans="1:5" ht="77.25" outlineLevel="1" thickBot="1" x14ac:dyDescent="0.25">
      <c r="A344" s="36">
        <v>12</v>
      </c>
      <c r="B344" s="50" t="s">
        <v>1258</v>
      </c>
      <c r="C344" s="80"/>
      <c r="D344" s="56" t="str">
        <f>IF(E344="F",IF(C344="","",LOOKUP(C344,Instructions!$B$26:$B$34,Instructions!$E$26:$E$34)),IF(C344="","",LOOKUP(C344,Instructions!$B$12:$B$20,Instructions!$E$12:$E$20)))</f>
        <v/>
      </c>
      <c r="E344" s="52" t="s">
        <v>673</v>
      </c>
    </row>
    <row r="345" spans="1:5" ht="166.5" outlineLevel="1" thickBot="1" x14ac:dyDescent="0.25">
      <c r="A345" s="36">
        <v>13</v>
      </c>
      <c r="B345" s="50" t="s">
        <v>1259</v>
      </c>
      <c r="C345" s="80"/>
      <c r="D345" s="56" t="str">
        <f>IF(E345="F",IF(C345="","",LOOKUP(C345,Instructions!$B$26:$B$34,Instructions!$E$26:$E$34)),IF(C345="","",LOOKUP(C345,Instructions!$B$12:$B$20,Instructions!$E$12:$E$20)))</f>
        <v/>
      </c>
      <c r="E345" s="52" t="s">
        <v>673</v>
      </c>
    </row>
    <row r="346" spans="1:5" ht="64.5" outlineLevel="1" thickBot="1" x14ac:dyDescent="0.25">
      <c r="A346" s="36">
        <v>14</v>
      </c>
      <c r="B346" s="50" t="s">
        <v>806</v>
      </c>
      <c r="C346" s="80"/>
      <c r="D346" s="56" t="str">
        <f>IF(E346="F",IF(C346="","",LOOKUP(C346,Instructions!$B$26:$B$34,Instructions!$E$26:$E$34)),IF(C346="","",LOOKUP(C346,Instructions!$B$12:$B$20,Instructions!$E$12:$E$20)))</f>
        <v/>
      </c>
      <c r="E346" s="52" t="s">
        <v>673</v>
      </c>
    </row>
    <row r="347" spans="1:5" ht="39" outlineLevel="1" thickBot="1" x14ac:dyDescent="0.25">
      <c r="A347" s="36">
        <v>15</v>
      </c>
      <c r="B347" s="50" t="s">
        <v>1260</v>
      </c>
      <c r="C347" s="80"/>
      <c r="D347" s="56" t="str">
        <f>IF(E347="F",IF(C347="","",LOOKUP(C347,Instructions!$B$26:$B$34,Instructions!$E$26:$E$34)),IF(C347="","",LOOKUP(C347,Instructions!$B$12:$B$20,Instructions!$E$12:$E$20)))</f>
        <v/>
      </c>
      <c r="E347" s="52" t="s">
        <v>673</v>
      </c>
    </row>
    <row r="348" spans="1:5" ht="39" outlineLevel="1" thickBot="1" x14ac:dyDescent="0.25">
      <c r="A348" s="36">
        <v>16</v>
      </c>
      <c r="B348" s="33" t="s">
        <v>329</v>
      </c>
      <c r="C348" s="80"/>
      <c r="D348" s="56" t="str">
        <f>IF(E348="F",IF(C348="","",LOOKUP(C348,Instructions!$B$26:$B$34,Instructions!$E$26:$E$34)),IF(C348="","",LOOKUP(C348,Instructions!$B$12:$B$20,Instructions!$E$12:$E$20)))</f>
        <v/>
      </c>
      <c r="E348" s="52" t="s">
        <v>673</v>
      </c>
    </row>
    <row r="349" spans="1:5" ht="39" outlineLevel="1" thickBot="1" x14ac:dyDescent="0.25">
      <c r="A349" s="36">
        <v>17</v>
      </c>
      <c r="B349" s="33" t="s">
        <v>807</v>
      </c>
      <c r="C349" s="80"/>
      <c r="D349" s="56" t="str">
        <f>IF(E349="F",IF(C349="","",LOOKUP(C349,Instructions!$B$26:$B$34,Instructions!$E$26:$E$34)),IF(C349="","",LOOKUP(C349,Instructions!$B$12:$B$20,Instructions!$E$12:$E$20)))</f>
        <v/>
      </c>
      <c r="E349" s="52" t="s">
        <v>673</v>
      </c>
    </row>
    <row r="350" spans="1:5" ht="26.25" outlineLevel="1" thickBot="1" x14ac:dyDescent="0.25">
      <c r="A350" s="36">
        <v>18</v>
      </c>
      <c r="B350" s="33" t="s">
        <v>808</v>
      </c>
      <c r="C350" s="80"/>
      <c r="D350" s="56" t="str">
        <f>IF(E350="F",IF(C350="","",LOOKUP(C350,Instructions!$B$26:$B$34,Instructions!$E$26:$E$34)),IF(C350="","",LOOKUP(C350,Instructions!$B$12:$B$20,Instructions!$E$12:$E$20)))</f>
        <v/>
      </c>
      <c r="E350" s="52" t="s">
        <v>673</v>
      </c>
    </row>
    <row r="351" spans="1:5" ht="115.5" outlineLevel="1" thickBot="1" x14ac:dyDescent="0.25">
      <c r="A351" s="36">
        <v>19</v>
      </c>
      <c r="B351" s="50" t="s">
        <v>809</v>
      </c>
      <c r="C351" s="80"/>
      <c r="D351" s="56" t="str">
        <f>IF(E351="F",IF(C351="","",LOOKUP(C351,Instructions!$B$26:$B$34,Instructions!$E$26:$E$34)),IF(C351="","",LOOKUP(C351,Instructions!$B$12:$B$20,Instructions!$E$12:$E$20)))</f>
        <v/>
      </c>
      <c r="E351" s="52" t="s">
        <v>673</v>
      </c>
    </row>
    <row r="352" spans="1:5" ht="26.25" outlineLevel="1" thickBot="1" x14ac:dyDescent="0.25">
      <c r="A352" s="36">
        <v>20</v>
      </c>
      <c r="B352" s="33" t="s">
        <v>330</v>
      </c>
      <c r="C352" s="80"/>
      <c r="D352" s="56" t="str">
        <f>IF(E352="F",IF(C352="","",LOOKUP(C352,Instructions!$B$26:$B$34,Instructions!$E$26:$E$34)),IF(C352="","",LOOKUP(C352,Instructions!$B$12:$B$20,Instructions!$E$12:$E$20)))</f>
        <v/>
      </c>
      <c r="E352" s="52" t="s">
        <v>673</v>
      </c>
    </row>
    <row r="353" spans="1:5" ht="26.25" outlineLevel="1" thickBot="1" x14ac:dyDescent="0.25">
      <c r="A353" s="36">
        <v>20</v>
      </c>
      <c r="B353" s="33" t="s">
        <v>331</v>
      </c>
      <c r="C353" s="80"/>
      <c r="D353" s="56" t="str">
        <f>IF(E353="F",IF(C353="","",LOOKUP(C353,Instructions!$B$26:$B$34,Instructions!$E$26:$E$34)),IF(C353="","",LOOKUP(C353,Instructions!$B$12:$B$20,Instructions!$E$12:$E$20)))</f>
        <v/>
      </c>
      <c r="E353" s="52" t="s">
        <v>673</v>
      </c>
    </row>
    <row r="354" spans="1:5" ht="51.75" outlineLevel="1" thickBot="1" x14ac:dyDescent="0.25">
      <c r="A354" s="36">
        <v>20</v>
      </c>
      <c r="B354" s="33" t="s">
        <v>810</v>
      </c>
      <c r="C354" s="80"/>
      <c r="D354" s="56" t="str">
        <f>IF(E354="F",IF(C354="","",LOOKUP(C354,Instructions!$B$26:$B$34,Instructions!$E$26:$E$34)),IF(C354="","",LOOKUP(C354,Instructions!$B$12:$B$20,Instructions!$E$12:$E$20)))</f>
        <v/>
      </c>
      <c r="E354" s="52" t="s">
        <v>673</v>
      </c>
    </row>
    <row r="355" spans="1:5" ht="51.75" outlineLevel="1" thickBot="1" x14ac:dyDescent="0.25">
      <c r="A355" s="36">
        <v>23</v>
      </c>
      <c r="B355" s="33" t="s">
        <v>811</v>
      </c>
      <c r="C355" s="80"/>
      <c r="D355" s="56" t="str">
        <f>IF(E355="F",IF(C355="","",LOOKUP(C355,Instructions!$B$26:$B$34,Instructions!$E$26:$E$34)),IF(C355="","",LOOKUP(C355,Instructions!$B$12:$B$20,Instructions!$E$12:$E$20)))</f>
        <v/>
      </c>
      <c r="E355" s="52" t="s">
        <v>673</v>
      </c>
    </row>
    <row r="356" spans="1:5" ht="13.5" thickBot="1" x14ac:dyDescent="0.25">
      <c r="B356" s="12"/>
      <c r="C356" s="20">
        <f>COUNTA(C326:C355)</f>
        <v>0</v>
      </c>
    </row>
    <row r="357" spans="1:5" s="9" customFormat="1" ht="13.5" thickBot="1" x14ac:dyDescent="0.25">
      <c r="A357" s="40">
        <f>COUNT(A326:A355)</f>
        <v>30</v>
      </c>
      <c r="B357" s="3" t="s">
        <v>3</v>
      </c>
      <c r="C357" s="5"/>
      <c r="D357" s="44"/>
      <c r="E357" s="70"/>
    </row>
    <row r="360" spans="1:5" ht="13.5" thickBot="1" x14ac:dyDescent="0.25"/>
    <row r="361" spans="1:5" ht="13.5" thickBot="1" x14ac:dyDescent="0.25">
      <c r="B361" s="26" t="s">
        <v>16</v>
      </c>
      <c r="C361" s="76"/>
    </row>
    <row r="362" spans="1:5" ht="15.75" x14ac:dyDescent="0.25">
      <c r="B362" s="30" t="s">
        <v>38</v>
      </c>
      <c r="C362" s="68" t="str">
        <f>C$2</f>
        <v>Offeror A</v>
      </c>
    </row>
    <row r="363" spans="1:5" ht="16.5" thickBot="1" x14ac:dyDescent="0.3">
      <c r="B363" s="15"/>
      <c r="C363" s="21"/>
    </row>
    <row r="364" spans="1:5" ht="51.75" thickBot="1" x14ac:dyDescent="0.25">
      <c r="A364" s="37">
        <v>4.9000000000000004</v>
      </c>
      <c r="B364" s="2"/>
      <c r="C364" s="28" t="s">
        <v>1166</v>
      </c>
      <c r="D364" s="28" t="s">
        <v>1635</v>
      </c>
      <c r="E364" s="28" t="s">
        <v>1636</v>
      </c>
    </row>
    <row r="365" spans="1:5" ht="102.75" outlineLevel="1" thickBot="1" x14ac:dyDescent="0.25">
      <c r="A365" s="36">
        <v>1</v>
      </c>
      <c r="B365" s="50" t="s">
        <v>813</v>
      </c>
      <c r="C365" s="80"/>
      <c r="D365" s="56" t="str">
        <f>IF(E365="F",IF(C365="","",LOOKUP(C365,Instructions!$B$26:$B$34,Instructions!$E$26:$E$34)),IF(C365="","",LOOKUP(C365,Instructions!$B$12:$B$20,Instructions!$E$12:$E$20)))</f>
        <v/>
      </c>
      <c r="E365" s="52" t="s">
        <v>673</v>
      </c>
    </row>
    <row r="366" spans="1:5" ht="26.25" outlineLevel="1" thickBot="1" x14ac:dyDescent="0.25">
      <c r="A366" s="36">
        <v>2</v>
      </c>
      <c r="B366" s="33" t="s">
        <v>1261</v>
      </c>
      <c r="C366" s="80"/>
      <c r="D366" s="56" t="str">
        <f>IF(E366="F",IF(C366="","",LOOKUP(C366,Instructions!$B$26:$B$34,Instructions!$E$26:$E$34)),IF(C366="","",LOOKUP(C366,Instructions!$B$12:$B$20,Instructions!$E$12:$E$20)))</f>
        <v/>
      </c>
      <c r="E366" s="52" t="s">
        <v>673</v>
      </c>
    </row>
    <row r="367" spans="1:5" ht="26.25" outlineLevel="1" thickBot="1" x14ac:dyDescent="0.25">
      <c r="A367" s="36">
        <v>3</v>
      </c>
      <c r="B367" s="33" t="s">
        <v>332</v>
      </c>
      <c r="C367" s="80"/>
      <c r="D367" s="56" t="str">
        <f>IF(E367="F",IF(C367="","",LOOKUP(C367,Instructions!$B$26:$B$34,Instructions!$E$26:$E$34)),IF(C367="","",LOOKUP(C367,Instructions!$B$12:$B$20,Instructions!$E$12:$E$20)))</f>
        <v/>
      </c>
      <c r="E367" s="52" t="s">
        <v>673</v>
      </c>
    </row>
    <row r="368" spans="1:5" ht="64.5" outlineLevel="1" thickBot="1" x14ac:dyDescent="0.25">
      <c r="A368" s="36">
        <v>4</v>
      </c>
      <c r="B368" s="50" t="s">
        <v>1262</v>
      </c>
      <c r="C368" s="80"/>
      <c r="D368" s="56" t="str">
        <f>IF(E368="F",IF(C368="","",LOOKUP(C368,Instructions!$B$26:$B$34,Instructions!$E$26:$E$34)),IF(C368="","",LOOKUP(C368,Instructions!$B$12:$B$20,Instructions!$E$12:$E$20)))</f>
        <v/>
      </c>
      <c r="E368" s="52" t="s">
        <v>673</v>
      </c>
    </row>
    <row r="369" spans="1:5" ht="51.75" outlineLevel="1" thickBot="1" x14ac:dyDescent="0.25">
      <c r="A369" s="36">
        <v>5</v>
      </c>
      <c r="B369" s="50" t="s">
        <v>814</v>
      </c>
      <c r="C369" s="80"/>
      <c r="D369" s="56" t="str">
        <f>IF(E369="F",IF(C369="","",LOOKUP(C369,Instructions!$B$26:$B$34,Instructions!$E$26:$E$34)),IF(C369="","",LOOKUP(C369,Instructions!$B$12:$B$20,Instructions!$E$12:$E$20)))</f>
        <v/>
      </c>
      <c r="E369" s="52" t="s">
        <v>673</v>
      </c>
    </row>
    <row r="370" spans="1:5" ht="39" outlineLevel="1" thickBot="1" x14ac:dyDescent="0.25">
      <c r="A370" s="36">
        <v>5</v>
      </c>
      <c r="B370" s="50" t="s">
        <v>815</v>
      </c>
      <c r="C370" s="80"/>
      <c r="D370" s="56" t="str">
        <f>IF(E370="F",IF(C370="","",LOOKUP(C370,Instructions!$B$26:$B$34,Instructions!$E$26:$E$34)),IF(C370="","",LOOKUP(C370,Instructions!$B$12:$B$20,Instructions!$E$12:$E$20)))</f>
        <v/>
      </c>
      <c r="E370" s="52" t="s">
        <v>673</v>
      </c>
    </row>
    <row r="371" spans="1:5" ht="26.25" outlineLevel="1" thickBot="1" x14ac:dyDescent="0.25">
      <c r="A371" s="36">
        <v>5</v>
      </c>
      <c r="B371" s="50" t="s">
        <v>816</v>
      </c>
      <c r="C371" s="80"/>
      <c r="D371" s="56" t="str">
        <f>IF(E371="F",IF(C371="","",LOOKUP(C371,Instructions!$B$26:$B$34,Instructions!$E$26:$E$34)),IF(C371="","",LOOKUP(C371,Instructions!$B$12:$B$20,Instructions!$E$12:$E$20)))</f>
        <v/>
      </c>
      <c r="E371" s="52" t="s">
        <v>673</v>
      </c>
    </row>
    <row r="372" spans="1:5" ht="26.25" outlineLevel="1" thickBot="1" x14ac:dyDescent="0.25">
      <c r="A372" s="36">
        <v>5</v>
      </c>
      <c r="B372" s="50" t="s">
        <v>817</v>
      </c>
      <c r="C372" s="80"/>
      <c r="D372" s="56" t="str">
        <f>IF(E372="F",IF(C372="","",LOOKUP(C372,Instructions!$B$26:$B$34,Instructions!$E$26:$E$34)),IF(C372="","",LOOKUP(C372,Instructions!$B$12:$B$20,Instructions!$E$12:$E$20)))</f>
        <v/>
      </c>
      <c r="E372" s="52" t="s">
        <v>673</v>
      </c>
    </row>
    <row r="373" spans="1:5" ht="26.25" outlineLevel="1" thickBot="1" x14ac:dyDescent="0.25">
      <c r="A373" s="36">
        <v>6</v>
      </c>
      <c r="B373" s="50" t="s">
        <v>333</v>
      </c>
      <c r="C373" s="80"/>
      <c r="D373" s="56" t="str">
        <f>IF(E373="F",IF(C373="","",LOOKUP(C373,Instructions!$B$26:$B$34,Instructions!$E$26:$E$34)),IF(C373="","",LOOKUP(C373,Instructions!$B$12:$B$20,Instructions!$E$12:$E$20)))</f>
        <v/>
      </c>
      <c r="E373" s="52" t="s">
        <v>673</v>
      </c>
    </row>
    <row r="374" spans="1:5" ht="115.5" outlineLevel="1" thickBot="1" x14ac:dyDescent="0.25">
      <c r="A374" s="36">
        <v>6</v>
      </c>
      <c r="B374" s="50" t="s">
        <v>1263</v>
      </c>
      <c r="C374" s="80"/>
      <c r="D374" s="56" t="str">
        <f>IF(E374="F",IF(C374="","",LOOKUP(C374,Instructions!$B$26:$B$34,Instructions!$E$26:$E$34)),IF(C374="","",LOOKUP(C374,Instructions!$B$12:$B$20,Instructions!$E$12:$E$20)))</f>
        <v/>
      </c>
      <c r="E374" s="52" t="s">
        <v>673</v>
      </c>
    </row>
    <row r="375" spans="1:5" ht="102.75" outlineLevel="1" thickBot="1" x14ac:dyDescent="0.25">
      <c r="A375" s="36">
        <v>6</v>
      </c>
      <c r="B375" s="50" t="s">
        <v>1264</v>
      </c>
      <c r="C375" s="80"/>
      <c r="D375" s="56" t="str">
        <f>IF(E375="F",IF(C375="","",LOOKUP(C375,Instructions!$B$26:$B$34,Instructions!$E$26:$E$34)),IF(C375="","",LOOKUP(C375,Instructions!$B$12:$B$20,Instructions!$E$12:$E$20)))</f>
        <v/>
      </c>
      <c r="E375" s="52" t="s">
        <v>673</v>
      </c>
    </row>
    <row r="376" spans="1:5" ht="26.25" outlineLevel="1" thickBot="1" x14ac:dyDescent="0.25">
      <c r="A376" s="36">
        <v>7</v>
      </c>
      <c r="B376" s="50" t="s">
        <v>334</v>
      </c>
      <c r="C376" s="80"/>
      <c r="D376" s="56" t="str">
        <f>IF(E376="F",IF(C376="","",LOOKUP(C376,Instructions!$B$26:$B$34,Instructions!$E$26:$E$34)),IF(C376="","",LOOKUP(C376,Instructions!$B$12:$B$20,Instructions!$E$12:$E$20)))</f>
        <v/>
      </c>
      <c r="E376" s="52" t="s">
        <v>673</v>
      </c>
    </row>
    <row r="377" spans="1:5" ht="26.25" outlineLevel="1" thickBot="1" x14ac:dyDescent="0.25">
      <c r="A377" s="36">
        <v>8</v>
      </c>
      <c r="B377" s="50" t="s">
        <v>337</v>
      </c>
      <c r="C377" s="80"/>
      <c r="D377" s="56" t="str">
        <f>IF(E377="F",IF(C377="","",LOOKUP(C377,Instructions!$B$26:$B$34,Instructions!$E$26:$E$34)),IF(C377="","",LOOKUP(C377,Instructions!$B$12:$B$20,Instructions!$E$12:$E$20)))</f>
        <v/>
      </c>
      <c r="E377" s="52" t="s">
        <v>673</v>
      </c>
    </row>
    <row r="378" spans="1:5" ht="90" outlineLevel="1" thickBot="1" x14ac:dyDescent="0.25">
      <c r="A378" s="36">
        <v>9</v>
      </c>
      <c r="B378" s="50" t="s">
        <v>1265</v>
      </c>
      <c r="C378" s="80"/>
      <c r="D378" s="56" t="str">
        <f>IF(E378="F",IF(C378="","",LOOKUP(C378,Instructions!$B$26:$B$34,Instructions!$E$26:$E$34)),IF(C378="","",LOOKUP(C378,Instructions!$B$12:$B$20,Instructions!$E$12:$E$20)))</f>
        <v/>
      </c>
      <c r="E378" s="52" t="s">
        <v>673</v>
      </c>
    </row>
    <row r="379" spans="1:5" ht="13.5" outlineLevel="1" thickBot="1" x14ac:dyDescent="0.25">
      <c r="A379" s="36">
        <v>10</v>
      </c>
      <c r="B379" s="33" t="s">
        <v>339</v>
      </c>
      <c r="C379" s="80"/>
      <c r="D379" s="56" t="str">
        <f>IF(E379="F",IF(C379="","",LOOKUP(C379,Instructions!$B$26:$B$34,Instructions!$E$26:$E$34)),IF(C379="","",LOOKUP(C379,Instructions!$B$12:$B$20,Instructions!$E$12:$E$20)))</f>
        <v/>
      </c>
      <c r="E379" s="52" t="s">
        <v>673</v>
      </c>
    </row>
    <row r="380" spans="1:5" ht="51.75" outlineLevel="1" thickBot="1" x14ac:dyDescent="0.25">
      <c r="A380" s="36">
        <v>11</v>
      </c>
      <c r="B380" s="50" t="s">
        <v>1266</v>
      </c>
      <c r="C380" s="80"/>
      <c r="D380" s="56" t="str">
        <f>IF(E380="F",IF(C380="","",LOOKUP(C380,Instructions!$B$26:$B$34,Instructions!$E$26:$E$34)),IF(C380="","",LOOKUP(C380,Instructions!$B$12:$B$20,Instructions!$E$12:$E$20)))</f>
        <v/>
      </c>
      <c r="E380" s="52" t="s">
        <v>673</v>
      </c>
    </row>
    <row r="381" spans="1:5" ht="26.25" outlineLevel="1" thickBot="1" x14ac:dyDescent="0.25">
      <c r="A381" s="36">
        <v>12</v>
      </c>
      <c r="B381" s="50" t="s">
        <v>1267</v>
      </c>
      <c r="C381" s="80"/>
      <c r="D381" s="56" t="str">
        <f>IF(E381="F",IF(C381="","",LOOKUP(C381,Instructions!$B$26:$B$34,Instructions!$E$26:$E$34)),IF(C381="","",LOOKUP(C381,Instructions!$B$12:$B$20,Instructions!$E$12:$E$20)))</f>
        <v/>
      </c>
      <c r="E381" s="52" t="s">
        <v>673</v>
      </c>
    </row>
    <row r="382" spans="1:5" ht="51.75" outlineLevel="1" thickBot="1" x14ac:dyDescent="0.25">
      <c r="A382" s="36">
        <v>12</v>
      </c>
      <c r="B382" s="50" t="s">
        <v>1268</v>
      </c>
      <c r="C382" s="80"/>
      <c r="D382" s="56" t="str">
        <f>IF(E382="F",IF(C382="","",LOOKUP(C382,Instructions!$B$26:$B$34,Instructions!$E$26:$E$34)),IF(C382="","",LOOKUP(C382,Instructions!$B$12:$B$20,Instructions!$E$12:$E$20)))</f>
        <v/>
      </c>
      <c r="E382" s="52" t="s">
        <v>673</v>
      </c>
    </row>
    <row r="383" spans="1:5" ht="26.25" outlineLevel="1" thickBot="1" x14ac:dyDescent="0.25">
      <c r="A383" s="36">
        <v>13</v>
      </c>
      <c r="B383" s="50" t="s">
        <v>340</v>
      </c>
      <c r="C383" s="80"/>
      <c r="D383" s="56" t="str">
        <f>IF(E383="F",IF(C383="","",LOOKUP(C383,Instructions!$B$26:$B$34,Instructions!$E$26:$E$34)),IF(C383="","",LOOKUP(C383,Instructions!$B$12:$B$20,Instructions!$E$12:$E$20)))</f>
        <v/>
      </c>
      <c r="E383" s="52" t="s">
        <v>673</v>
      </c>
    </row>
    <row r="384" spans="1:5" ht="39" outlineLevel="1" thickBot="1" x14ac:dyDescent="0.25">
      <c r="A384" s="36">
        <v>14</v>
      </c>
      <c r="B384" s="50" t="s">
        <v>1269</v>
      </c>
      <c r="C384" s="80"/>
      <c r="D384" s="56" t="str">
        <f>IF(E384="F",IF(C384="","",LOOKUP(C384,Instructions!$B$26:$B$34,Instructions!$E$26:$E$34)),IF(C384="","",LOOKUP(C384,Instructions!$B$12:$B$20,Instructions!$E$12:$E$20)))</f>
        <v/>
      </c>
      <c r="E384" s="52" t="s">
        <v>673</v>
      </c>
    </row>
    <row r="385" spans="1:5" ht="13.5" outlineLevel="1" thickBot="1" x14ac:dyDescent="0.25">
      <c r="A385" s="36">
        <v>14</v>
      </c>
      <c r="B385" s="50" t="s">
        <v>818</v>
      </c>
      <c r="C385" s="80"/>
      <c r="D385" s="56" t="str">
        <f>IF(E385="F",IF(C385="","",LOOKUP(C385,Instructions!$B$26:$B$34,Instructions!$E$26:$E$34)),IF(C385="","",LOOKUP(C385,Instructions!$B$12:$B$20,Instructions!$E$12:$E$20)))</f>
        <v/>
      </c>
      <c r="E385" s="52" t="s">
        <v>673</v>
      </c>
    </row>
    <row r="386" spans="1:5" ht="13.5" outlineLevel="1" thickBot="1" x14ac:dyDescent="0.25">
      <c r="A386" s="36">
        <v>14</v>
      </c>
      <c r="B386" s="50" t="s">
        <v>1270</v>
      </c>
      <c r="C386" s="80"/>
      <c r="D386" s="56" t="str">
        <f>IF(E386="F",IF(C386="","",LOOKUP(C386,Instructions!$B$26:$B$34,Instructions!$E$26:$E$34)),IF(C386="","",LOOKUP(C386,Instructions!$B$12:$B$20,Instructions!$E$12:$E$20)))</f>
        <v/>
      </c>
      <c r="E386" s="52" t="s">
        <v>673</v>
      </c>
    </row>
    <row r="387" spans="1:5" ht="13.5" thickBot="1" x14ac:dyDescent="0.25">
      <c r="B387" s="12"/>
      <c r="C387" s="20">
        <f>COUNTA(C365:C386)</f>
        <v>0</v>
      </c>
    </row>
    <row r="388" spans="1:5" s="9" customFormat="1" ht="13.5" thickBot="1" x14ac:dyDescent="0.25">
      <c r="A388" s="40">
        <f>COUNT(A365:A386)</f>
        <v>22</v>
      </c>
      <c r="B388" s="3" t="s">
        <v>3</v>
      </c>
      <c r="C388" s="5"/>
      <c r="D388" s="44"/>
      <c r="E388" s="70"/>
    </row>
    <row r="391" spans="1:5" ht="13.5" thickBot="1" x14ac:dyDescent="0.25"/>
    <row r="392" spans="1:5" ht="13.5" thickBot="1" x14ac:dyDescent="0.25">
      <c r="B392" s="26" t="s">
        <v>16</v>
      </c>
      <c r="C392" s="76"/>
    </row>
    <row r="393" spans="1:5" ht="15.75" x14ac:dyDescent="0.25">
      <c r="B393" s="30" t="s">
        <v>812</v>
      </c>
      <c r="C393" s="68" t="str">
        <f>C$2</f>
        <v>Offeror A</v>
      </c>
    </row>
    <row r="394" spans="1:5" ht="16.5" thickBot="1" x14ac:dyDescent="0.3">
      <c r="B394" s="15"/>
      <c r="C394" s="21"/>
    </row>
    <row r="395" spans="1:5" ht="51.75" thickBot="1" x14ac:dyDescent="0.25">
      <c r="A395" s="64">
        <v>4.0999999999999996</v>
      </c>
      <c r="B395" s="2"/>
      <c r="C395" s="28" t="s">
        <v>1166</v>
      </c>
      <c r="D395" s="28" t="s">
        <v>1635</v>
      </c>
      <c r="E395" s="28" t="s">
        <v>1636</v>
      </c>
    </row>
    <row r="396" spans="1:5" ht="39" outlineLevel="1" thickBot="1" x14ac:dyDescent="0.25">
      <c r="A396" s="36">
        <v>1</v>
      </c>
      <c r="B396" s="33" t="s">
        <v>335</v>
      </c>
      <c r="C396" s="80"/>
      <c r="D396" s="56" t="str">
        <f>IF(E396="F",IF(C396="","",LOOKUP(C396,Instructions!$B$26:$B$34,Instructions!$E$26:$E$34)),IF(C396="","",LOOKUP(C396,Instructions!$B$12:$B$20,Instructions!$E$12:$E$20)))</f>
        <v/>
      </c>
      <c r="E396" s="52" t="s">
        <v>673</v>
      </c>
    </row>
    <row r="397" spans="1:5" ht="26.25" outlineLevel="1" thickBot="1" x14ac:dyDescent="0.25">
      <c r="A397" s="36">
        <v>2</v>
      </c>
      <c r="B397" s="33" t="s">
        <v>336</v>
      </c>
      <c r="C397" s="80"/>
      <c r="D397" s="56" t="str">
        <f>IF(E397="F",IF(C397="","",LOOKUP(C397,Instructions!$B$26:$B$34,Instructions!$E$26:$E$34)),IF(C397="","",LOOKUP(C397,Instructions!$B$12:$B$20,Instructions!$E$12:$E$20)))</f>
        <v/>
      </c>
      <c r="E397" s="52" t="s">
        <v>673</v>
      </c>
    </row>
    <row r="398" spans="1:5" ht="39" outlineLevel="1" thickBot="1" x14ac:dyDescent="0.25">
      <c r="A398" s="36">
        <v>3</v>
      </c>
      <c r="B398" s="33" t="s">
        <v>338</v>
      </c>
      <c r="C398" s="80"/>
      <c r="D398" s="56" t="str">
        <f>IF(E398="F",IF(C398="","",LOOKUP(C398,Instructions!$B$26:$B$34,Instructions!$E$26:$E$34)),IF(C398="","",LOOKUP(C398,Instructions!$B$12:$B$20,Instructions!$E$12:$E$20)))</f>
        <v/>
      </c>
      <c r="E398" s="52" t="s">
        <v>673</v>
      </c>
    </row>
    <row r="399" spans="1:5" ht="13.5" thickBot="1" x14ac:dyDescent="0.25">
      <c r="B399" s="12"/>
      <c r="C399" s="20">
        <f>COUNTA(C396:C398)</f>
        <v>0</v>
      </c>
    </row>
    <row r="400" spans="1:5" s="9" customFormat="1" ht="13.5" thickBot="1" x14ac:dyDescent="0.25">
      <c r="A400" s="40">
        <f>COUNT(A396:A398)</f>
        <v>3</v>
      </c>
      <c r="B400" s="3" t="s">
        <v>3</v>
      </c>
      <c r="C400" s="5"/>
      <c r="D400" s="44"/>
      <c r="E400" s="70"/>
    </row>
    <row r="403" spans="1:5" ht="13.5" thickBot="1" x14ac:dyDescent="0.25"/>
    <row r="404" spans="1:5" ht="13.5" thickBot="1" x14ac:dyDescent="0.25">
      <c r="B404" s="26" t="s">
        <v>16</v>
      </c>
      <c r="C404" s="76"/>
    </row>
    <row r="405" spans="1:5" ht="15.75" x14ac:dyDescent="0.25">
      <c r="B405" s="30" t="s">
        <v>39</v>
      </c>
      <c r="C405" s="68" t="str">
        <f>C$2</f>
        <v>Offeror A</v>
      </c>
    </row>
    <row r="406" spans="1:5" ht="16.5" thickBot="1" x14ac:dyDescent="0.3">
      <c r="B406" s="15"/>
      <c r="C406" s="21"/>
    </row>
    <row r="407" spans="1:5" ht="51.75" thickBot="1" x14ac:dyDescent="0.25">
      <c r="A407" s="42">
        <v>4.1100000000000003</v>
      </c>
      <c r="B407" s="2"/>
      <c r="C407" s="28" t="s">
        <v>1166</v>
      </c>
      <c r="D407" s="28" t="s">
        <v>1635</v>
      </c>
      <c r="E407" s="28" t="s">
        <v>1636</v>
      </c>
    </row>
    <row r="408" spans="1:5" ht="64.5" outlineLevel="1" thickBot="1" x14ac:dyDescent="0.25">
      <c r="A408" s="36">
        <v>1</v>
      </c>
      <c r="B408" s="50" t="s">
        <v>1271</v>
      </c>
      <c r="C408" s="80"/>
      <c r="D408" s="56" t="str">
        <f>IF(E408="F",IF(C408="","",LOOKUP(C408,Instructions!$B$26:$B$34,Instructions!$E$26:$E$34)),IF(C408="","",LOOKUP(C408,Instructions!$B$12:$B$20,Instructions!$E$12:$E$20)))</f>
        <v/>
      </c>
      <c r="E408" s="52" t="s">
        <v>673</v>
      </c>
    </row>
    <row r="409" spans="1:5" ht="64.5" outlineLevel="1" thickBot="1" x14ac:dyDescent="0.25">
      <c r="A409" s="36">
        <v>2</v>
      </c>
      <c r="B409" s="50" t="s">
        <v>819</v>
      </c>
      <c r="C409" s="80"/>
      <c r="D409" s="56" t="str">
        <f>IF(E409="F",IF(C409="","",LOOKUP(C409,Instructions!$B$26:$B$34,Instructions!$E$26:$E$34)),IF(C409="","",LOOKUP(C409,Instructions!$B$12:$B$20,Instructions!$E$12:$E$20)))</f>
        <v/>
      </c>
      <c r="E409" s="52" t="s">
        <v>673</v>
      </c>
    </row>
    <row r="410" spans="1:5" ht="51.75" outlineLevel="1" thickBot="1" x14ac:dyDescent="0.25">
      <c r="A410" s="36">
        <v>3</v>
      </c>
      <c r="B410" s="50" t="s">
        <v>1272</v>
      </c>
      <c r="C410" s="80"/>
      <c r="D410" s="56" t="str">
        <f>IF(E410="F",IF(C410="","",LOOKUP(C410,Instructions!$B$26:$B$34,Instructions!$E$26:$E$34)),IF(C410="","",LOOKUP(C410,Instructions!$B$12:$B$20,Instructions!$E$12:$E$20)))</f>
        <v/>
      </c>
      <c r="E410" s="52" t="s">
        <v>673</v>
      </c>
    </row>
    <row r="411" spans="1:5" ht="51.75" outlineLevel="1" thickBot="1" x14ac:dyDescent="0.25">
      <c r="A411" s="36">
        <v>4</v>
      </c>
      <c r="B411" s="50" t="s">
        <v>1273</v>
      </c>
      <c r="C411" s="80"/>
      <c r="D411" s="56" t="str">
        <f>IF(E411="F",IF(C411="","",LOOKUP(C411,Instructions!$B$26:$B$34,Instructions!$E$26:$E$34)),IF(C411="","",LOOKUP(C411,Instructions!$B$12:$B$20,Instructions!$E$12:$E$20)))</f>
        <v/>
      </c>
      <c r="E411" s="52" t="s">
        <v>673</v>
      </c>
    </row>
    <row r="412" spans="1:5" ht="39" outlineLevel="1" thickBot="1" x14ac:dyDescent="0.25">
      <c r="A412" s="36">
        <v>5</v>
      </c>
      <c r="B412" s="50" t="s">
        <v>820</v>
      </c>
      <c r="C412" s="80"/>
      <c r="D412" s="56" t="str">
        <f>IF(E412="F",IF(C412="","",LOOKUP(C412,Instructions!$B$26:$B$34,Instructions!$E$26:$E$34)),IF(C412="","",LOOKUP(C412,Instructions!$B$12:$B$20,Instructions!$E$12:$E$20)))</f>
        <v/>
      </c>
      <c r="E412" s="52" t="s">
        <v>673</v>
      </c>
    </row>
    <row r="413" spans="1:5" ht="13.5" outlineLevel="1" thickBot="1" x14ac:dyDescent="0.25">
      <c r="A413" s="36">
        <v>6</v>
      </c>
      <c r="B413" s="50" t="s">
        <v>341</v>
      </c>
      <c r="C413" s="80"/>
      <c r="D413" s="56" t="str">
        <f>IF(E413="F",IF(C413="","",LOOKUP(C413,Instructions!$B$26:$B$34,Instructions!$E$26:$E$34)),IF(C413="","",LOOKUP(C413,Instructions!$B$12:$B$20,Instructions!$E$12:$E$20)))</f>
        <v/>
      </c>
      <c r="E413" s="52" t="s">
        <v>673</v>
      </c>
    </row>
    <row r="414" spans="1:5" ht="77.25" outlineLevel="1" thickBot="1" x14ac:dyDescent="0.25">
      <c r="A414" s="36">
        <v>7</v>
      </c>
      <c r="B414" s="50" t="s">
        <v>1274</v>
      </c>
      <c r="C414" s="80"/>
      <c r="D414" s="56" t="str">
        <f>IF(E414="F",IF(C414="","",LOOKUP(C414,Instructions!$B$26:$B$34,Instructions!$E$26:$E$34)),IF(C414="","",LOOKUP(C414,Instructions!$B$12:$B$20,Instructions!$E$12:$E$20)))</f>
        <v/>
      </c>
      <c r="E414" s="52" t="s">
        <v>673</v>
      </c>
    </row>
    <row r="415" spans="1:5" ht="26.25" outlineLevel="1" thickBot="1" x14ac:dyDescent="0.25">
      <c r="A415" s="36">
        <v>8</v>
      </c>
      <c r="B415" s="50" t="s">
        <v>821</v>
      </c>
      <c r="C415" s="80"/>
      <c r="D415" s="56" t="str">
        <f>IF(E415="F",IF(C415="","",LOOKUP(C415,Instructions!$B$26:$B$34,Instructions!$E$26:$E$34)),IF(C415="","",LOOKUP(C415,Instructions!$B$12:$B$20,Instructions!$E$12:$E$20)))</f>
        <v/>
      </c>
      <c r="E415" s="52" t="s">
        <v>673</v>
      </c>
    </row>
    <row r="416" spans="1:5" ht="102.75" outlineLevel="1" thickBot="1" x14ac:dyDescent="0.25">
      <c r="A416" s="36">
        <v>9</v>
      </c>
      <c r="B416" s="50" t="s">
        <v>1275</v>
      </c>
      <c r="C416" s="80"/>
      <c r="D416" s="56" t="str">
        <f>IF(E416="F",IF(C416="","",LOOKUP(C416,Instructions!$B$26:$B$34,Instructions!$E$26:$E$34)),IF(C416="","",LOOKUP(C416,Instructions!$B$12:$B$20,Instructions!$E$12:$E$20)))</f>
        <v/>
      </c>
      <c r="E416" s="52" t="s">
        <v>673</v>
      </c>
    </row>
    <row r="417" spans="1:5" ht="13.5" outlineLevel="1" thickBot="1" x14ac:dyDescent="0.25">
      <c r="A417" s="36">
        <v>9</v>
      </c>
      <c r="B417" s="33" t="s">
        <v>342</v>
      </c>
      <c r="C417" s="80"/>
      <c r="D417" s="56" t="str">
        <f>IF(E417="F",IF(C417="","",LOOKUP(C417,Instructions!$B$26:$B$34,Instructions!$E$26:$E$34)),IF(C417="","",LOOKUP(C417,Instructions!$B$12:$B$20,Instructions!$E$12:$E$20)))</f>
        <v/>
      </c>
      <c r="E417" s="52" t="s">
        <v>673</v>
      </c>
    </row>
    <row r="418" spans="1:5" ht="13.5" outlineLevel="1" thickBot="1" x14ac:dyDescent="0.25">
      <c r="A418" s="36">
        <v>9</v>
      </c>
      <c r="B418" s="33" t="s">
        <v>343</v>
      </c>
      <c r="C418" s="80"/>
      <c r="D418" s="56" t="str">
        <f>IF(E418="F",IF(C418="","",LOOKUP(C418,Instructions!$B$26:$B$34,Instructions!$E$26:$E$34)),IF(C418="","",LOOKUP(C418,Instructions!$B$12:$B$20,Instructions!$E$12:$E$20)))</f>
        <v/>
      </c>
      <c r="E418" s="52" t="s">
        <v>673</v>
      </c>
    </row>
    <row r="419" spans="1:5" ht="13.5" outlineLevel="1" thickBot="1" x14ac:dyDescent="0.25">
      <c r="A419" s="36">
        <v>9</v>
      </c>
      <c r="B419" s="33" t="s">
        <v>344</v>
      </c>
      <c r="C419" s="80"/>
      <c r="D419" s="56" t="str">
        <f>IF(E419="F",IF(C419="","",LOOKUP(C419,Instructions!$B$26:$B$34,Instructions!$E$26:$E$34)),IF(C419="","",LOOKUP(C419,Instructions!$B$12:$B$20,Instructions!$E$12:$E$20)))</f>
        <v/>
      </c>
      <c r="E419" s="52" t="s">
        <v>673</v>
      </c>
    </row>
    <row r="420" spans="1:5" ht="13.5" outlineLevel="1" thickBot="1" x14ac:dyDescent="0.25">
      <c r="A420" s="36">
        <v>9</v>
      </c>
      <c r="B420" s="33" t="s">
        <v>345</v>
      </c>
      <c r="C420" s="80"/>
      <c r="D420" s="56" t="str">
        <f>IF(E420="F",IF(C420="","",LOOKUP(C420,Instructions!$B$26:$B$34,Instructions!$E$26:$E$34)),IF(C420="","",LOOKUP(C420,Instructions!$B$12:$B$20,Instructions!$E$12:$E$20)))</f>
        <v/>
      </c>
      <c r="E420" s="52" t="s">
        <v>673</v>
      </c>
    </row>
    <row r="421" spans="1:5" ht="39" outlineLevel="1" thickBot="1" x14ac:dyDescent="0.25">
      <c r="A421" s="36">
        <v>10</v>
      </c>
      <c r="B421" s="50" t="s">
        <v>822</v>
      </c>
      <c r="C421" s="80"/>
      <c r="D421" s="56" t="str">
        <f>IF(E421="F",IF(C421="","",LOOKUP(C421,Instructions!$B$26:$B$34,Instructions!$E$26:$E$34)),IF(C421="","",LOOKUP(C421,Instructions!$B$12:$B$20,Instructions!$E$12:$E$20)))</f>
        <v/>
      </c>
      <c r="E421" s="52" t="s">
        <v>673</v>
      </c>
    </row>
    <row r="422" spans="1:5" ht="77.25" outlineLevel="1" thickBot="1" x14ac:dyDescent="0.25">
      <c r="A422" s="36">
        <v>11</v>
      </c>
      <c r="B422" s="50" t="s">
        <v>1276</v>
      </c>
      <c r="C422" s="80"/>
      <c r="D422" s="56" t="str">
        <f>IF(E422="F",IF(C422="","",LOOKUP(C422,Instructions!$B$26:$B$34,Instructions!$E$26:$E$34)),IF(C422="","",LOOKUP(C422,Instructions!$B$12:$B$20,Instructions!$E$12:$E$20)))</f>
        <v/>
      </c>
      <c r="E422" s="52" t="s">
        <v>673</v>
      </c>
    </row>
    <row r="423" spans="1:5" ht="13.5" outlineLevel="1" thickBot="1" x14ac:dyDescent="0.25">
      <c r="A423" s="36">
        <v>11</v>
      </c>
      <c r="B423" s="50" t="s">
        <v>1277</v>
      </c>
      <c r="C423" s="80"/>
      <c r="D423" s="56" t="str">
        <f>IF(E423="F",IF(C423="","",LOOKUP(C423,Instructions!$B$26:$B$34,Instructions!$E$26:$E$34)),IF(C423="","",LOOKUP(C423,Instructions!$B$12:$B$20,Instructions!$E$12:$E$20)))</f>
        <v/>
      </c>
      <c r="E423" s="52" t="s">
        <v>673</v>
      </c>
    </row>
    <row r="424" spans="1:5" ht="13.5" outlineLevel="1" thickBot="1" x14ac:dyDescent="0.25">
      <c r="A424" s="36">
        <v>12</v>
      </c>
      <c r="B424" s="33" t="s">
        <v>346</v>
      </c>
      <c r="C424" s="80"/>
      <c r="D424" s="56" t="str">
        <f>IF(E424="F",IF(C424="","",LOOKUP(C424,Instructions!$B$26:$B$34,Instructions!$E$26:$E$34)),IF(C424="","",LOOKUP(C424,Instructions!$B$12:$B$20,Instructions!$E$12:$E$20)))</f>
        <v/>
      </c>
      <c r="E424" s="52" t="s">
        <v>673</v>
      </c>
    </row>
    <row r="425" spans="1:5" ht="13.5" outlineLevel="1" thickBot="1" x14ac:dyDescent="0.25">
      <c r="A425" s="36">
        <v>13</v>
      </c>
      <c r="B425" s="33" t="s">
        <v>347</v>
      </c>
      <c r="C425" s="80"/>
      <c r="D425" s="56" t="str">
        <f>IF(E425="F",IF(C425="","",LOOKUP(C425,Instructions!$B$26:$B$34,Instructions!$E$26:$E$34)),IF(C425="","",LOOKUP(C425,Instructions!$B$12:$B$20,Instructions!$E$12:$E$20)))</f>
        <v/>
      </c>
      <c r="E425" s="52" t="s">
        <v>673</v>
      </c>
    </row>
    <row r="426" spans="1:5" ht="26.25" outlineLevel="1" thickBot="1" x14ac:dyDescent="0.25">
      <c r="A426" s="36">
        <v>14</v>
      </c>
      <c r="B426" s="33" t="s">
        <v>348</v>
      </c>
      <c r="C426" s="80"/>
      <c r="D426" s="56" t="str">
        <f>IF(E426="F",IF(C426="","",LOOKUP(C426,Instructions!$B$26:$B$34,Instructions!$E$26:$E$34)),IF(C426="","",LOOKUP(C426,Instructions!$B$12:$B$20,Instructions!$E$12:$E$20)))</f>
        <v/>
      </c>
      <c r="E426" s="52" t="s">
        <v>673</v>
      </c>
    </row>
    <row r="427" spans="1:5" ht="26.25" outlineLevel="1" thickBot="1" x14ac:dyDescent="0.25">
      <c r="A427" s="36">
        <v>15</v>
      </c>
      <c r="B427" s="33" t="s">
        <v>349</v>
      </c>
      <c r="C427" s="80"/>
      <c r="D427" s="56" t="str">
        <f>IF(E427="F",IF(C427="","",LOOKUP(C427,Instructions!$B$26:$B$34,Instructions!$E$26:$E$34)),IF(C427="","",LOOKUP(C427,Instructions!$B$12:$B$20,Instructions!$E$12:$E$20)))</f>
        <v/>
      </c>
      <c r="E427" s="52" t="s">
        <v>673</v>
      </c>
    </row>
    <row r="428" spans="1:5" ht="13.5" outlineLevel="1" thickBot="1" x14ac:dyDescent="0.25">
      <c r="A428" s="36">
        <v>16</v>
      </c>
      <c r="B428" s="33" t="s">
        <v>350</v>
      </c>
      <c r="C428" s="80"/>
      <c r="D428" s="56" t="str">
        <f>IF(E428="F",IF(C428="","",LOOKUP(C428,Instructions!$B$26:$B$34,Instructions!$E$26:$E$34)),IF(C428="","",LOOKUP(C428,Instructions!$B$12:$B$20,Instructions!$E$12:$E$20)))</f>
        <v/>
      </c>
      <c r="E428" s="52" t="s">
        <v>673</v>
      </c>
    </row>
    <row r="429" spans="1:5" ht="26.25" outlineLevel="1" thickBot="1" x14ac:dyDescent="0.25">
      <c r="A429" s="36">
        <v>17</v>
      </c>
      <c r="B429" s="33" t="s">
        <v>823</v>
      </c>
      <c r="C429" s="80"/>
      <c r="D429" s="56" t="str">
        <f>IF(E429="F",IF(C429="","",LOOKUP(C429,Instructions!$B$26:$B$34,Instructions!$E$26:$E$34)),IF(C429="","",LOOKUP(C429,Instructions!$B$12:$B$20,Instructions!$E$12:$E$20)))</f>
        <v/>
      </c>
      <c r="E429" s="52" t="s">
        <v>673</v>
      </c>
    </row>
    <row r="430" spans="1:5" ht="39" outlineLevel="1" thickBot="1" x14ac:dyDescent="0.25">
      <c r="A430" s="36">
        <v>18</v>
      </c>
      <c r="B430" s="33" t="s">
        <v>824</v>
      </c>
      <c r="C430" s="80"/>
      <c r="D430" s="56" t="str">
        <f>IF(E430="F",IF(C430="","",LOOKUP(C430,Instructions!$B$26:$B$34,Instructions!$E$26:$E$34)),IF(C430="","",LOOKUP(C430,Instructions!$B$12:$B$20,Instructions!$E$12:$E$20)))</f>
        <v/>
      </c>
      <c r="E430" s="52" t="s">
        <v>673</v>
      </c>
    </row>
    <row r="431" spans="1:5" ht="26.25" outlineLevel="1" thickBot="1" x14ac:dyDescent="0.25">
      <c r="A431" s="36">
        <v>19</v>
      </c>
      <c r="B431" s="33" t="s">
        <v>825</v>
      </c>
      <c r="C431" s="80"/>
      <c r="D431" s="56" t="str">
        <f>IF(E431="F",IF(C431="","",LOOKUP(C431,Instructions!$B$26:$B$34,Instructions!$E$26:$E$34)),IF(C431="","",LOOKUP(C431,Instructions!$B$12:$B$20,Instructions!$E$12:$E$20)))</f>
        <v/>
      </c>
      <c r="E431" s="52" t="s">
        <v>673</v>
      </c>
    </row>
    <row r="432" spans="1:5" ht="26.25" outlineLevel="1" thickBot="1" x14ac:dyDescent="0.25">
      <c r="A432" s="36">
        <v>20</v>
      </c>
      <c r="B432" s="33" t="s">
        <v>826</v>
      </c>
      <c r="C432" s="80"/>
      <c r="D432" s="56" t="str">
        <f>IF(E432="F",IF(C432="","",LOOKUP(C432,Instructions!$B$26:$B$34,Instructions!$E$26:$E$34)),IF(C432="","",LOOKUP(C432,Instructions!$B$12:$B$20,Instructions!$E$12:$E$20)))</f>
        <v/>
      </c>
      <c r="E432" s="52" t="s">
        <v>673</v>
      </c>
    </row>
    <row r="433" spans="1:5" ht="26.25" outlineLevel="1" thickBot="1" x14ac:dyDescent="0.25">
      <c r="A433" s="36">
        <v>21</v>
      </c>
      <c r="B433" s="33" t="s">
        <v>827</v>
      </c>
      <c r="C433" s="80"/>
      <c r="D433" s="56" t="str">
        <f>IF(E433="F",IF(C433="","",LOOKUP(C433,Instructions!$B$26:$B$34,Instructions!$E$26:$E$34)),IF(C433="","",LOOKUP(C433,Instructions!$B$12:$B$20,Instructions!$E$12:$E$20)))</f>
        <v/>
      </c>
      <c r="E433" s="52" t="s">
        <v>673</v>
      </c>
    </row>
    <row r="434" spans="1:5" ht="26.25" outlineLevel="1" thickBot="1" x14ac:dyDescent="0.25">
      <c r="A434" s="36">
        <v>22</v>
      </c>
      <c r="B434" s="33" t="s">
        <v>351</v>
      </c>
      <c r="C434" s="80"/>
      <c r="D434" s="56" t="str">
        <f>IF(E434="F",IF(C434="","",LOOKUP(C434,Instructions!$B$26:$B$34,Instructions!$E$26:$E$34)),IF(C434="","",LOOKUP(C434,Instructions!$B$12:$B$20,Instructions!$E$12:$E$20)))</f>
        <v/>
      </c>
      <c r="E434" s="52" t="s">
        <v>673</v>
      </c>
    </row>
    <row r="435" spans="1:5" ht="26.25" outlineLevel="1" thickBot="1" x14ac:dyDescent="0.25">
      <c r="A435" s="36">
        <v>23</v>
      </c>
      <c r="B435" s="33" t="s">
        <v>828</v>
      </c>
      <c r="C435" s="80"/>
      <c r="D435" s="56" t="str">
        <f>IF(E435="F",IF(C435="","",LOOKUP(C435,Instructions!$B$26:$B$34,Instructions!$E$26:$E$34)),IF(C435="","",LOOKUP(C435,Instructions!$B$12:$B$20,Instructions!$E$12:$E$20)))</f>
        <v/>
      </c>
      <c r="E435" s="52" t="s">
        <v>673</v>
      </c>
    </row>
    <row r="436" spans="1:5" ht="26.25" outlineLevel="1" thickBot="1" x14ac:dyDescent="0.25">
      <c r="A436" s="36">
        <v>24</v>
      </c>
      <c r="B436" s="33" t="s">
        <v>352</v>
      </c>
      <c r="C436" s="80"/>
      <c r="D436" s="56" t="str">
        <f>IF(E436="F",IF(C436="","",LOOKUP(C436,Instructions!$B$26:$B$34,Instructions!$E$26:$E$34)),IF(C436="","",LOOKUP(C436,Instructions!$B$12:$B$20,Instructions!$E$12:$E$20)))</f>
        <v/>
      </c>
      <c r="E436" s="52" t="s">
        <v>673</v>
      </c>
    </row>
    <row r="437" spans="1:5" ht="13.5" outlineLevel="1" thickBot="1" x14ac:dyDescent="0.25">
      <c r="A437" s="36">
        <v>25</v>
      </c>
      <c r="B437" s="33" t="s">
        <v>829</v>
      </c>
      <c r="C437" s="80"/>
      <c r="D437" s="56" t="str">
        <f>IF(E437="F",IF(C437="","",LOOKUP(C437,Instructions!$B$26:$B$34,Instructions!$E$26:$E$34)),IF(C437="","",LOOKUP(C437,Instructions!$B$12:$B$20,Instructions!$E$12:$E$20)))</f>
        <v/>
      </c>
      <c r="E437" s="52" t="s">
        <v>673</v>
      </c>
    </row>
    <row r="438" spans="1:5" ht="13.5" outlineLevel="1" thickBot="1" x14ac:dyDescent="0.25">
      <c r="A438" s="36">
        <v>26</v>
      </c>
      <c r="B438" s="33" t="s">
        <v>830</v>
      </c>
      <c r="C438" s="80"/>
      <c r="D438" s="56" t="str">
        <f>IF(E438="F",IF(C438="","",LOOKUP(C438,Instructions!$B$26:$B$34,Instructions!$E$26:$E$34)),IF(C438="","",LOOKUP(C438,Instructions!$B$12:$B$20,Instructions!$E$12:$E$20)))</f>
        <v/>
      </c>
      <c r="E438" s="52" t="s">
        <v>673</v>
      </c>
    </row>
    <row r="439" spans="1:5" ht="39" outlineLevel="1" thickBot="1" x14ac:dyDescent="0.25">
      <c r="A439" s="36">
        <v>27</v>
      </c>
      <c r="B439" s="33" t="s">
        <v>831</v>
      </c>
      <c r="C439" s="80"/>
      <c r="D439" s="56" t="str">
        <f>IF(E439="F",IF(C439="","",LOOKUP(C439,Instructions!$B$26:$B$34,Instructions!$E$26:$E$34)),IF(C439="","",LOOKUP(C439,Instructions!$B$12:$B$20,Instructions!$E$12:$E$20)))</f>
        <v/>
      </c>
      <c r="E439" s="52" t="s">
        <v>673</v>
      </c>
    </row>
    <row r="440" spans="1:5" ht="39" outlineLevel="1" thickBot="1" x14ac:dyDescent="0.25">
      <c r="A440" s="36">
        <v>28</v>
      </c>
      <c r="B440" s="33" t="s">
        <v>832</v>
      </c>
      <c r="C440" s="80"/>
      <c r="D440" s="56" t="str">
        <f>IF(E440="F",IF(C440="","",LOOKUP(C440,Instructions!$B$26:$B$34,Instructions!$E$26:$E$34)),IF(C440="","",LOOKUP(C440,Instructions!$B$12:$B$20,Instructions!$E$12:$E$20)))</f>
        <v/>
      </c>
      <c r="E440" s="52" t="s">
        <v>673</v>
      </c>
    </row>
    <row r="441" spans="1:5" ht="39" outlineLevel="1" thickBot="1" x14ac:dyDescent="0.25">
      <c r="A441" s="36">
        <v>29</v>
      </c>
      <c r="B441" s="33" t="s">
        <v>833</v>
      </c>
      <c r="C441" s="80"/>
      <c r="D441" s="56" t="str">
        <f>IF(E441="F",IF(C441="","",LOOKUP(C441,Instructions!$B$26:$B$34,Instructions!$E$26:$E$34)),IF(C441="","",LOOKUP(C441,Instructions!$B$12:$B$20,Instructions!$E$12:$E$20)))</f>
        <v/>
      </c>
      <c r="E441" s="52" t="s">
        <v>673</v>
      </c>
    </row>
    <row r="442" spans="1:5" ht="39" outlineLevel="1" thickBot="1" x14ac:dyDescent="0.25">
      <c r="A442" s="36">
        <v>30</v>
      </c>
      <c r="B442" s="33" t="s">
        <v>834</v>
      </c>
      <c r="C442" s="80"/>
      <c r="D442" s="56" t="str">
        <f>IF(E442="F",IF(C442="","",LOOKUP(C442,Instructions!$B$26:$B$34,Instructions!$E$26:$E$34)),IF(C442="","",LOOKUP(C442,Instructions!$B$12:$B$20,Instructions!$E$12:$E$20)))</f>
        <v/>
      </c>
      <c r="E442" s="52" t="s">
        <v>673</v>
      </c>
    </row>
    <row r="443" spans="1:5" ht="39" outlineLevel="1" thickBot="1" x14ac:dyDescent="0.25">
      <c r="A443" s="36">
        <v>31</v>
      </c>
      <c r="B443" s="33" t="s">
        <v>835</v>
      </c>
      <c r="C443" s="80"/>
      <c r="D443" s="56" t="str">
        <f>IF(E443="F",IF(C443="","",LOOKUP(C443,Instructions!$B$26:$B$34,Instructions!$E$26:$E$34)),IF(C443="","",LOOKUP(C443,Instructions!$B$12:$B$20,Instructions!$E$12:$E$20)))</f>
        <v/>
      </c>
      <c r="E443" s="52" t="s">
        <v>673</v>
      </c>
    </row>
    <row r="444" spans="1:5" ht="26.25" outlineLevel="1" thickBot="1" x14ac:dyDescent="0.25">
      <c r="A444" s="36">
        <v>32</v>
      </c>
      <c r="B444" s="33" t="s">
        <v>353</v>
      </c>
      <c r="C444" s="80"/>
      <c r="D444" s="56" t="str">
        <f>IF(E444="F",IF(C444="","",LOOKUP(C444,Instructions!$B$26:$B$34,Instructions!$E$26:$E$34)),IF(C444="","",LOOKUP(C444,Instructions!$B$12:$B$20,Instructions!$E$12:$E$20)))</f>
        <v/>
      </c>
      <c r="E444" s="52" t="s">
        <v>673</v>
      </c>
    </row>
    <row r="445" spans="1:5" ht="26.25" outlineLevel="1" thickBot="1" x14ac:dyDescent="0.25">
      <c r="A445" s="36">
        <v>33</v>
      </c>
      <c r="B445" s="33" t="s">
        <v>354</v>
      </c>
      <c r="C445" s="80"/>
      <c r="D445" s="56" t="str">
        <f>IF(E445="F",IF(C445="","",LOOKUP(C445,Instructions!$B$26:$B$34,Instructions!$E$26:$E$34)),IF(C445="","",LOOKUP(C445,Instructions!$B$12:$B$20,Instructions!$E$12:$E$20)))</f>
        <v/>
      </c>
      <c r="E445" s="52" t="s">
        <v>673</v>
      </c>
    </row>
    <row r="446" spans="1:5" ht="102.75" outlineLevel="1" thickBot="1" x14ac:dyDescent="0.25">
      <c r="A446" s="36">
        <v>34</v>
      </c>
      <c r="B446" s="50" t="s">
        <v>1278</v>
      </c>
      <c r="C446" s="80"/>
      <c r="D446" s="56" t="str">
        <f>IF(E446="F",IF(C446="","",LOOKUP(C446,Instructions!$B$26:$B$34,Instructions!$E$26:$E$34)),IF(C446="","",LOOKUP(C446,Instructions!$B$12:$B$20,Instructions!$E$12:$E$20)))</f>
        <v/>
      </c>
      <c r="E446" s="52" t="s">
        <v>673</v>
      </c>
    </row>
    <row r="447" spans="1:5" ht="51.75" outlineLevel="1" thickBot="1" x14ac:dyDescent="0.25">
      <c r="A447" s="36">
        <v>35</v>
      </c>
      <c r="B447" s="50" t="s">
        <v>355</v>
      </c>
      <c r="C447" s="80"/>
      <c r="D447" s="56" t="str">
        <f>IF(E447="F",IF(C447="","",LOOKUP(C447,Instructions!$B$26:$B$34,Instructions!$E$26:$E$34)),IF(C447="","",LOOKUP(C447,Instructions!$B$12:$B$20,Instructions!$E$12:$E$20)))</f>
        <v/>
      </c>
      <c r="E447" s="52" t="s">
        <v>673</v>
      </c>
    </row>
    <row r="448" spans="1:5" ht="26.25" outlineLevel="1" thickBot="1" x14ac:dyDescent="0.25">
      <c r="A448" s="36">
        <v>36</v>
      </c>
      <c r="B448" s="50" t="s">
        <v>356</v>
      </c>
      <c r="C448" s="80"/>
      <c r="D448" s="56" t="str">
        <f>IF(E448="F",IF(C448="","",LOOKUP(C448,Instructions!$B$26:$B$34,Instructions!$E$26:$E$34)),IF(C448="","",LOOKUP(C448,Instructions!$B$12:$B$20,Instructions!$E$12:$E$20)))</f>
        <v/>
      </c>
      <c r="E448" s="52" t="s">
        <v>673</v>
      </c>
    </row>
    <row r="449" spans="1:5" ht="51.75" outlineLevel="1" thickBot="1" x14ac:dyDescent="0.25">
      <c r="A449" s="36">
        <v>37</v>
      </c>
      <c r="B449" s="50" t="s">
        <v>1671</v>
      </c>
      <c r="C449" s="80"/>
      <c r="D449" s="56" t="str">
        <f>IF(E449="F",IF(C449="","",LOOKUP(C449,Instructions!$B$26:$B$34,Instructions!$E$26:$E$34)),IF(C449="","",LOOKUP(C449,Instructions!$B$12:$B$20,Instructions!$E$12:$E$20)))</f>
        <v/>
      </c>
      <c r="E449" s="52" t="s">
        <v>673</v>
      </c>
    </row>
    <row r="450" spans="1:5" ht="51.75" outlineLevel="1" thickBot="1" x14ac:dyDescent="0.25">
      <c r="A450" s="36">
        <v>37</v>
      </c>
      <c r="B450" s="50" t="s">
        <v>836</v>
      </c>
      <c r="C450" s="80"/>
      <c r="D450" s="56" t="str">
        <f>IF(E450="F",IF(C450="","",LOOKUP(C450,Instructions!$B$26:$B$34,Instructions!$E$26:$E$34)),IF(C450="","",LOOKUP(C450,Instructions!$B$12:$B$20,Instructions!$E$12:$E$20)))</f>
        <v/>
      </c>
      <c r="E450" s="52" t="s">
        <v>673</v>
      </c>
    </row>
    <row r="451" spans="1:5" ht="64.5" outlineLevel="1" thickBot="1" x14ac:dyDescent="0.25">
      <c r="A451" s="36">
        <v>38</v>
      </c>
      <c r="B451" s="50" t="s">
        <v>1279</v>
      </c>
      <c r="C451" s="80"/>
      <c r="D451" s="56" t="str">
        <f>IF(E451="F",IF(C451="","",LOOKUP(C451,Instructions!$B$26:$B$34,Instructions!$E$26:$E$34)),IF(C451="","",LOOKUP(C451,Instructions!$B$12:$B$20,Instructions!$E$12:$E$20)))</f>
        <v/>
      </c>
      <c r="E451" s="52" t="s">
        <v>673</v>
      </c>
    </row>
    <row r="452" spans="1:5" ht="77.25" outlineLevel="1" thickBot="1" x14ac:dyDescent="0.25">
      <c r="A452" s="36">
        <v>39</v>
      </c>
      <c r="B452" s="50" t="s">
        <v>837</v>
      </c>
      <c r="C452" s="80"/>
      <c r="D452" s="56" t="str">
        <f>IF(E452="F",IF(C452="","",LOOKUP(C452,Instructions!$B$26:$B$34,Instructions!$E$26:$E$34)),IF(C452="","",LOOKUP(C452,Instructions!$B$12:$B$20,Instructions!$E$12:$E$20)))</f>
        <v/>
      </c>
      <c r="E452" s="52" t="s">
        <v>673</v>
      </c>
    </row>
    <row r="453" spans="1:5" ht="102.75" outlineLevel="1" thickBot="1" x14ac:dyDescent="0.25">
      <c r="A453" s="36">
        <v>40</v>
      </c>
      <c r="B453" s="50" t="s">
        <v>1662</v>
      </c>
      <c r="C453" s="80"/>
      <c r="D453" s="56" t="str">
        <f>IF(E453="F",IF(C453="","",LOOKUP(C453,Instructions!$B$26:$B$34,Instructions!$E$26:$E$34)),IF(C453="","",LOOKUP(C453,Instructions!$B$12:$B$20,Instructions!$E$12:$E$20)))</f>
        <v/>
      </c>
      <c r="E453" s="52" t="s">
        <v>673</v>
      </c>
    </row>
    <row r="454" spans="1:5" ht="128.25" outlineLevel="1" thickBot="1" x14ac:dyDescent="0.25">
      <c r="A454" s="36">
        <v>41</v>
      </c>
      <c r="B454" s="50" t="s">
        <v>838</v>
      </c>
      <c r="C454" s="80"/>
      <c r="D454" s="56" t="str">
        <f>IF(E454="F",IF(C454="","",LOOKUP(C454,Instructions!$B$26:$B$34,Instructions!$E$26:$E$34)),IF(C454="","",LOOKUP(C454,Instructions!$B$12:$B$20,Instructions!$E$12:$E$20)))</f>
        <v/>
      </c>
      <c r="E454" s="52" t="s">
        <v>673</v>
      </c>
    </row>
    <row r="455" spans="1:5" ht="13.5" outlineLevel="1" thickBot="1" x14ac:dyDescent="0.25">
      <c r="A455" s="36">
        <v>41</v>
      </c>
      <c r="B455" s="50" t="s">
        <v>839</v>
      </c>
      <c r="C455" s="80"/>
      <c r="D455" s="56" t="str">
        <f>IF(E455="F",IF(C455="","",LOOKUP(C455,Instructions!$B$26:$B$34,Instructions!$E$26:$E$34)),IF(C455="","",LOOKUP(C455,Instructions!$B$12:$B$20,Instructions!$E$12:$E$20)))</f>
        <v/>
      </c>
      <c r="E455" s="52" t="s">
        <v>673</v>
      </c>
    </row>
    <row r="456" spans="1:5" ht="51.75" outlineLevel="1" thickBot="1" x14ac:dyDescent="0.25">
      <c r="A456" s="36">
        <v>41</v>
      </c>
      <c r="B456" s="50" t="s">
        <v>840</v>
      </c>
      <c r="C456" s="80"/>
      <c r="D456" s="56" t="str">
        <f>IF(E456="F",IF(C456="","",LOOKUP(C456,Instructions!$B$26:$B$34,Instructions!$E$26:$E$34)),IF(C456="","",LOOKUP(C456,Instructions!$B$12:$B$20,Instructions!$E$12:$E$20)))</f>
        <v/>
      </c>
      <c r="E456" s="52" t="s">
        <v>673</v>
      </c>
    </row>
    <row r="457" spans="1:5" ht="204.75" outlineLevel="1" thickBot="1" x14ac:dyDescent="0.25">
      <c r="A457" s="36">
        <v>42</v>
      </c>
      <c r="B457" s="50" t="s">
        <v>1672</v>
      </c>
      <c r="C457" s="80"/>
      <c r="D457" s="56" t="str">
        <f>IF(E457="F",IF(C457="","",LOOKUP(C457,Instructions!$B$26:$B$34,Instructions!$E$26:$E$34)),IF(C457="","",LOOKUP(C457,Instructions!$B$12:$B$20,Instructions!$E$12:$E$20)))</f>
        <v/>
      </c>
      <c r="E457" s="52" t="s">
        <v>673</v>
      </c>
    </row>
    <row r="458" spans="1:5" ht="39" outlineLevel="1" thickBot="1" x14ac:dyDescent="0.25">
      <c r="A458" s="36">
        <v>42</v>
      </c>
      <c r="B458" s="50" t="s">
        <v>1663</v>
      </c>
      <c r="C458" s="80"/>
      <c r="D458" s="56" t="str">
        <f>IF(E458="F",IF(C458="","",LOOKUP(C458,Instructions!$B$26:$B$34,Instructions!$E$26:$E$34)),IF(C458="","",LOOKUP(C458,Instructions!$B$12:$B$20,Instructions!$E$12:$E$20)))</f>
        <v/>
      </c>
      <c r="E458" s="52" t="s">
        <v>673</v>
      </c>
    </row>
    <row r="459" spans="1:5" ht="13.5" thickBot="1" x14ac:dyDescent="0.25">
      <c r="B459" s="12"/>
      <c r="C459" s="20">
        <f>COUNTA(C408:C458)</f>
        <v>0</v>
      </c>
    </row>
    <row r="460" spans="1:5" s="9" customFormat="1" ht="13.5" thickBot="1" x14ac:dyDescent="0.25">
      <c r="A460" s="40">
        <f>COUNT(A408:A458)</f>
        <v>51</v>
      </c>
      <c r="B460" s="3" t="s">
        <v>3</v>
      </c>
      <c r="C460" s="5"/>
      <c r="D460" s="44"/>
      <c r="E460" s="70"/>
    </row>
    <row r="463" spans="1:5" ht="13.5" thickBot="1" x14ac:dyDescent="0.25"/>
    <row r="464" spans="1:5" ht="13.5" thickBot="1" x14ac:dyDescent="0.25">
      <c r="B464" s="26" t="s">
        <v>16</v>
      </c>
      <c r="C464" s="76"/>
    </row>
    <row r="465" spans="1:5" ht="15.75" x14ac:dyDescent="0.25">
      <c r="B465" s="30" t="s">
        <v>6</v>
      </c>
      <c r="C465" s="68" t="str">
        <f>C$2</f>
        <v>Offeror A</v>
      </c>
    </row>
    <row r="466" spans="1:5" ht="16.5" thickBot="1" x14ac:dyDescent="0.3">
      <c r="B466" s="15"/>
      <c r="C466" s="21"/>
    </row>
    <row r="467" spans="1:5" ht="51.75" thickBot="1" x14ac:dyDescent="0.25">
      <c r="A467" s="37">
        <v>4.12</v>
      </c>
      <c r="B467" s="2"/>
      <c r="C467" s="28" t="s">
        <v>1166</v>
      </c>
      <c r="D467" s="28" t="s">
        <v>1635</v>
      </c>
      <c r="E467" s="28" t="s">
        <v>1636</v>
      </c>
    </row>
    <row r="468" spans="1:5" ht="26.25" outlineLevel="1" thickBot="1" x14ac:dyDescent="0.25">
      <c r="A468" s="36">
        <v>1</v>
      </c>
      <c r="B468" s="50" t="s">
        <v>841</v>
      </c>
      <c r="C468" s="80"/>
      <c r="D468" s="56" t="str">
        <f>IF(E468="F",IF(C468="","",LOOKUP(C468,Instructions!$B$26:$B$34,Instructions!$E$26:$E$34)),IF(C468="","",LOOKUP(C468,Instructions!$B$12:$B$20,Instructions!$E$12:$E$20)))</f>
        <v/>
      </c>
      <c r="E468" s="52" t="s">
        <v>673</v>
      </c>
    </row>
    <row r="469" spans="1:5" ht="26.25" outlineLevel="1" thickBot="1" x14ac:dyDescent="0.25">
      <c r="A469" s="36">
        <v>2</v>
      </c>
      <c r="B469" s="33" t="s">
        <v>842</v>
      </c>
      <c r="C469" s="80"/>
      <c r="D469" s="56" t="str">
        <f>IF(E469="F",IF(C469="","",LOOKUP(C469,Instructions!$B$26:$B$34,Instructions!$E$26:$E$34)),IF(C469="","",LOOKUP(C469,Instructions!$B$12:$B$20,Instructions!$E$12:$E$20)))</f>
        <v/>
      </c>
      <c r="E469" s="52" t="s">
        <v>673</v>
      </c>
    </row>
    <row r="470" spans="1:5" ht="26.25" outlineLevel="1" thickBot="1" x14ac:dyDescent="0.25">
      <c r="A470" s="36">
        <v>3</v>
      </c>
      <c r="B470" s="33" t="s">
        <v>367</v>
      </c>
      <c r="C470" s="80"/>
      <c r="D470" s="56" t="str">
        <f>IF(E470="F",IF(C470="","",LOOKUP(C470,Instructions!$B$26:$B$34,Instructions!$E$26:$E$34)),IF(C470="","",LOOKUP(C470,Instructions!$B$12:$B$20,Instructions!$E$12:$E$20)))</f>
        <v/>
      </c>
      <c r="E470" s="52" t="s">
        <v>673</v>
      </c>
    </row>
    <row r="471" spans="1:5" ht="26.25" outlineLevel="1" thickBot="1" x14ac:dyDescent="0.25">
      <c r="A471" s="36">
        <v>4</v>
      </c>
      <c r="B471" s="33" t="s">
        <v>368</v>
      </c>
      <c r="C471" s="80"/>
      <c r="D471" s="56" t="str">
        <f>IF(E471="F",IF(C471="","",LOOKUP(C471,Instructions!$B$26:$B$34,Instructions!$E$26:$E$34)),IF(C471="","",LOOKUP(C471,Instructions!$B$12:$B$20,Instructions!$E$12:$E$20)))</f>
        <v/>
      </c>
      <c r="E471" s="52" t="s">
        <v>673</v>
      </c>
    </row>
    <row r="472" spans="1:5" ht="51.75" outlineLevel="1" thickBot="1" x14ac:dyDescent="0.25">
      <c r="A472" s="36">
        <v>5</v>
      </c>
      <c r="B472" s="33" t="s">
        <v>369</v>
      </c>
      <c r="C472" s="80"/>
      <c r="D472" s="56" t="str">
        <f>IF(E472="F",IF(C472="","",LOOKUP(C472,Instructions!$B$26:$B$34,Instructions!$E$26:$E$34)),IF(C472="","",LOOKUP(C472,Instructions!$B$12:$B$20,Instructions!$E$12:$E$20)))</f>
        <v/>
      </c>
      <c r="E472" s="52" t="s">
        <v>673</v>
      </c>
    </row>
    <row r="473" spans="1:5" ht="26.25" outlineLevel="1" thickBot="1" x14ac:dyDescent="0.25">
      <c r="A473" s="36">
        <v>6</v>
      </c>
      <c r="B473" s="33" t="s">
        <v>370</v>
      </c>
      <c r="C473" s="80"/>
      <c r="D473" s="56" t="str">
        <f>IF(E473="F",IF(C473="","",LOOKUP(C473,Instructions!$B$26:$B$34,Instructions!$E$26:$E$34)),IF(C473="","",LOOKUP(C473,Instructions!$B$12:$B$20,Instructions!$E$12:$E$20)))</f>
        <v/>
      </c>
      <c r="E473" s="52" t="s">
        <v>673</v>
      </c>
    </row>
    <row r="474" spans="1:5" ht="26.25" outlineLevel="1" thickBot="1" x14ac:dyDescent="0.25">
      <c r="A474" s="36">
        <v>7</v>
      </c>
      <c r="B474" s="33" t="s">
        <v>843</v>
      </c>
      <c r="C474" s="80"/>
      <c r="D474" s="56" t="str">
        <f>IF(E474="F",IF(C474="","",LOOKUP(C474,Instructions!$B$26:$B$34,Instructions!$E$26:$E$34)),IF(C474="","",LOOKUP(C474,Instructions!$B$12:$B$20,Instructions!$E$12:$E$20)))</f>
        <v/>
      </c>
      <c r="E474" s="52" t="s">
        <v>673</v>
      </c>
    </row>
    <row r="475" spans="1:5" ht="26.25" outlineLevel="1" thickBot="1" x14ac:dyDescent="0.25">
      <c r="A475" s="36">
        <v>8</v>
      </c>
      <c r="B475" s="33" t="s">
        <v>844</v>
      </c>
      <c r="C475" s="80"/>
      <c r="D475" s="56" t="str">
        <f>IF(E475="F",IF(C475="","",LOOKUP(C475,Instructions!$B$26:$B$34,Instructions!$E$26:$E$34)),IF(C475="","",LOOKUP(C475,Instructions!$B$12:$B$20,Instructions!$E$12:$E$20)))</f>
        <v/>
      </c>
      <c r="E475" s="52" t="s">
        <v>673</v>
      </c>
    </row>
    <row r="476" spans="1:5" ht="39" outlineLevel="1" thickBot="1" x14ac:dyDescent="0.25">
      <c r="A476" s="36">
        <v>9</v>
      </c>
      <c r="B476" s="33" t="s">
        <v>845</v>
      </c>
      <c r="C476" s="80"/>
      <c r="D476" s="56" t="str">
        <f>IF(E476="F",IF(C476="","",LOOKUP(C476,Instructions!$B$26:$B$34,Instructions!$E$26:$E$34)),IF(C476="","",LOOKUP(C476,Instructions!$B$12:$B$20,Instructions!$E$12:$E$20)))</f>
        <v/>
      </c>
      <c r="E476" s="52" t="s">
        <v>673</v>
      </c>
    </row>
    <row r="477" spans="1:5" ht="51.75" outlineLevel="1" thickBot="1" x14ac:dyDescent="0.25">
      <c r="A477" s="36">
        <v>10</v>
      </c>
      <c r="B477" s="33" t="s">
        <v>846</v>
      </c>
      <c r="C477" s="80"/>
      <c r="D477" s="56" t="str">
        <f>IF(E477="F",IF(C477="","",LOOKUP(C477,Instructions!$B$26:$B$34,Instructions!$E$26:$E$34)),IF(C477="","",LOOKUP(C477,Instructions!$B$12:$B$20,Instructions!$E$12:$E$20)))</f>
        <v/>
      </c>
      <c r="E477" s="52" t="s">
        <v>673</v>
      </c>
    </row>
    <row r="478" spans="1:5" ht="39" outlineLevel="1" thickBot="1" x14ac:dyDescent="0.25">
      <c r="A478" s="36">
        <v>11</v>
      </c>
      <c r="B478" s="33" t="s">
        <v>847</v>
      </c>
      <c r="C478" s="80"/>
      <c r="D478" s="56" t="str">
        <f>IF(E478="F",IF(C478="","",LOOKUP(C478,Instructions!$B$26:$B$34,Instructions!$E$26:$E$34)),IF(C478="","",LOOKUP(C478,Instructions!$B$12:$B$20,Instructions!$E$12:$E$20)))</f>
        <v/>
      </c>
      <c r="E478" s="52" t="s">
        <v>673</v>
      </c>
    </row>
    <row r="479" spans="1:5" ht="51.75" outlineLevel="1" thickBot="1" x14ac:dyDescent="0.25">
      <c r="A479" s="36">
        <v>12</v>
      </c>
      <c r="B479" s="50" t="s">
        <v>848</v>
      </c>
      <c r="C479" s="80"/>
      <c r="D479" s="56" t="str">
        <f>IF(E479="F",IF(C479="","",LOOKUP(C479,Instructions!$B$26:$B$34,Instructions!$E$26:$E$34)),IF(C479="","",LOOKUP(C479,Instructions!$B$12:$B$20,Instructions!$E$12:$E$20)))</f>
        <v/>
      </c>
      <c r="E479" s="52" t="s">
        <v>673</v>
      </c>
    </row>
    <row r="480" spans="1:5" ht="51.75" outlineLevel="1" thickBot="1" x14ac:dyDescent="0.25">
      <c r="A480" s="36">
        <v>13</v>
      </c>
      <c r="B480" s="50" t="s">
        <v>1280</v>
      </c>
      <c r="C480" s="80"/>
      <c r="D480" s="56" t="str">
        <f>IF(E480="F",IF(C480="","",LOOKUP(C480,Instructions!$B$26:$B$34,Instructions!$E$26:$E$34)),IF(C480="","",LOOKUP(C480,Instructions!$B$12:$B$20,Instructions!$E$12:$E$20)))</f>
        <v/>
      </c>
      <c r="E480" s="52" t="s">
        <v>673</v>
      </c>
    </row>
    <row r="481" spans="1:5" ht="39" outlineLevel="1" thickBot="1" x14ac:dyDescent="0.25">
      <c r="A481" s="36">
        <v>14</v>
      </c>
      <c r="B481" s="50" t="s">
        <v>849</v>
      </c>
      <c r="C481" s="80"/>
      <c r="D481" s="56" t="str">
        <f>IF(E481="F",IF(C481="","",LOOKUP(C481,Instructions!$B$26:$B$34,Instructions!$E$26:$E$34)),IF(C481="","",LOOKUP(C481,Instructions!$B$12:$B$20,Instructions!$E$12:$E$20)))</f>
        <v/>
      </c>
      <c r="E481" s="52" t="s">
        <v>673</v>
      </c>
    </row>
    <row r="482" spans="1:5" ht="39" outlineLevel="1" thickBot="1" x14ac:dyDescent="0.25">
      <c r="A482" s="36">
        <v>15</v>
      </c>
      <c r="B482" s="50" t="s">
        <v>371</v>
      </c>
      <c r="C482" s="80"/>
      <c r="D482" s="56" t="str">
        <f>IF(E482="F",IF(C482="","",LOOKUP(C482,Instructions!$B$26:$B$34,Instructions!$E$26:$E$34)),IF(C482="","",LOOKUP(C482,Instructions!$B$12:$B$20,Instructions!$E$12:$E$20)))</f>
        <v/>
      </c>
      <c r="E482" s="52" t="s">
        <v>673</v>
      </c>
    </row>
    <row r="483" spans="1:5" ht="26.25" outlineLevel="1" thickBot="1" x14ac:dyDescent="0.25">
      <c r="A483" s="36">
        <v>16</v>
      </c>
      <c r="B483" s="50" t="s">
        <v>372</v>
      </c>
      <c r="C483" s="80"/>
      <c r="D483" s="56" t="str">
        <f>IF(E483="F",IF(C483="","",LOOKUP(C483,Instructions!$B$26:$B$34,Instructions!$E$26:$E$34)),IF(C483="","",LOOKUP(C483,Instructions!$B$12:$B$20,Instructions!$E$12:$E$20)))</f>
        <v/>
      </c>
      <c r="E483" s="52" t="s">
        <v>673</v>
      </c>
    </row>
    <row r="484" spans="1:5" ht="26.25" outlineLevel="1" thickBot="1" x14ac:dyDescent="0.25">
      <c r="A484" s="36">
        <v>16</v>
      </c>
      <c r="B484" s="50" t="s">
        <v>1281</v>
      </c>
      <c r="C484" s="80"/>
      <c r="D484" s="56" t="str">
        <f>IF(E484="F",IF(C484="","",LOOKUP(C484,Instructions!$B$26:$B$34,Instructions!$E$26:$E$34)),IF(C484="","",LOOKUP(C484,Instructions!$B$12:$B$20,Instructions!$E$12:$E$20)))</f>
        <v/>
      </c>
      <c r="E484" s="52" t="s">
        <v>673</v>
      </c>
    </row>
    <row r="485" spans="1:5" ht="26.25" outlineLevel="1" thickBot="1" x14ac:dyDescent="0.25">
      <c r="A485" s="36">
        <v>16</v>
      </c>
      <c r="B485" s="50" t="s">
        <v>1282</v>
      </c>
      <c r="C485" s="80"/>
      <c r="D485" s="56" t="str">
        <f>IF(E485="F",IF(C485="","",LOOKUP(C485,Instructions!$B$26:$B$34,Instructions!$E$26:$E$34)),IF(C485="","",LOOKUP(C485,Instructions!$B$12:$B$20,Instructions!$E$12:$E$20)))</f>
        <v/>
      </c>
      <c r="E485" s="52" t="s">
        <v>673</v>
      </c>
    </row>
    <row r="486" spans="1:5" ht="26.25" outlineLevel="1" thickBot="1" x14ac:dyDescent="0.25">
      <c r="A486" s="36">
        <v>16</v>
      </c>
      <c r="B486" s="50" t="s">
        <v>1283</v>
      </c>
      <c r="C486" s="80"/>
      <c r="D486" s="56" t="str">
        <f>IF(E486="F",IF(C486="","",LOOKUP(C486,Instructions!$B$26:$B$34,Instructions!$E$26:$E$34)),IF(C486="","",LOOKUP(C486,Instructions!$B$12:$B$20,Instructions!$E$12:$E$20)))</f>
        <v/>
      </c>
      <c r="E486" s="52" t="s">
        <v>673</v>
      </c>
    </row>
    <row r="487" spans="1:5" ht="51.75" outlineLevel="1" thickBot="1" x14ac:dyDescent="0.25">
      <c r="A487" s="36">
        <v>17</v>
      </c>
      <c r="B487" s="50" t="s">
        <v>1284</v>
      </c>
      <c r="C487" s="80"/>
      <c r="D487" s="56" t="str">
        <f>IF(E487="F",IF(C487="","",LOOKUP(C487,Instructions!$B$26:$B$34,Instructions!$E$26:$E$34)),IF(C487="","",LOOKUP(C487,Instructions!$B$12:$B$20,Instructions!$E$12:$E$20)))</f>
        <v/>
      </c>
      <c r="E487" s="52" t="s">
        <v>673</v>
      </c>
    </row>
    <row r="488" spans="1:5" ht="90" outlineLevel="1" thickBot="1" x14ac:dyDescent="0.25">
      <c r="A488" s="36">
        <v>18</v>
      </c>
      <c r="B488" s="50" t="s">
        <v>1285</v>
      </c>
      <c r="C488" s="80"/>
      <c r="D488" s="56" t="str">
        <f>IF(E488="F",IF(C488="","",LOOKUP(C488,Instructions!$B$26:$B$34,Instructions!$E$26:$E$34)),IF(C488="","",LOOKUP(C488,Instructions!$B$12:$B$20,Instructions!$E$12:$E$20)))</f>
        <v/>
      </c>
      <c r="E488" s="52" t="s">
        <v>673</v>
      </c>
    </row>
    <row r="489" spans="1:5" ht="90" outlineLevel="1" thickBot="1" x14ac:dyDescent="0.25">
      <c r="A489" s="36">
        <v>19</v>
      </c>
      <c r="B489" s="50" t="s">
        <v>1286</v>
      </c>
      <c r="C489" s="80"/>
      <c r="D489" s="56" t="str">
        <f>IF(E489="F",IF(C489="","",LOOKUP(C489,Instructions!$B$26:$B$34,Instructions!$E$26:$E$34)),IF(C489="","",LOOKUP(C489,Instructions!$B$12:$B$20,Instructions!$E$12:$E$20)))</f>
        <v/>
      </c>
      <c r="E489" s="52" t="s">
        <v>673</v>
      </c>
    </row>
    <row r="490" spans="1:5" ht="39" outlineLevel="1" thickBot="1" x14ac:dyDescent="0.25">
      <c r="A490" s="36">
        <v>20</v>
      </c>
      <c r="B490" s="33" t="s">
        <v>1287</v>
      </c>
      <c r="C490" s="80"/>
      <c r="D490" s="56" t="str">
        <f>IF(E490="F",IF(C490="","",LOOKUP(C490,Instructions!$B$26:$B$34,Instructions!$E$26:$E$34)),IF(C490="","",LOOKUP(C490,Instructions!$B$12:$B$20,Instructions!$E$12:$E$20)))</f>
        <v/>
      </c>
      <c r="E490" s="52" t="s">
        <v>673</v>
      </c>
    </row>
    <row r="491" spans="1:5" ht="26.25" outlineLevel="1" thickBot="1" x14ac:dyDescent="0.25">
      <c r="A491" s="36">
        <v>21</v>
      </c>
      <c r="B491" s="33" t="s">
        <v>357</v>
      </c>
      <c r="C491" s="80"/>
      <c r="D491" s="56" t="str">
        <f>IF(E491="F",IF(C491="","",LOOKUP(C491,Instructions!$B$26:$B$34,Instructions!$E$26:$E$34)),IF(C491="","",LOOKUP(C491,Instructions!$B$12:$B$20,Instructions!$E$12:$E$20)))</f>
        <v/>
      </c>
      <c r="E491" s="52" t="s">
        <v>673</v>
      </c>
    </row>
    <row r="492" spans="1:5" ht="13.5" outlineLevel="1" thickBot="1" x14ac:dyDescent="0.25">
      <c r="A492" s="36">
        <v>22</v>
      </c>
      <c r="B492" s="33" t="s">
        <v>358</v>
      </c>
      <c r="C492" s="80"/>
      <c r="D492" s="56" t="str">
        <f>IF(E492="F",IF(C492="","",LOOKUP(C492,Instructions!$B$26:$B$34,Instructions!$E$26:$E$34)),IF(C492="","",LOOKUP(C492,Instructions!$B$12:$B$20,Instructions!$E$12:$E$20)))</f>
        <v/>
      </c>
      <c r="E492" s="52" t="s">
        <v>673</v>
      </c>
    </row>
    <row r="493" spans="1:5" ht="51.75" outlineLevel="1" thickBot="1" x14ac:dyDescent="0.25">
      <c r="A493" s="36">
        <v>23</v>
      </c>
      <c r="B493" s="33" t="s">
        <v>1288</v>
      </c>
      <c r="C493" s="80"/>
      <c r="D493" s="56" t="str">
        <f>IF(E493="F",IF(C493="","",LOOKUP(C493,Instructions!$B$26:$B$34,Instructions!$E$26:$E$34)),IF(C493="","",LOOKUP(C493,Instructions!$B$12:$B$20,Instructions!$E$12:$E$20)))</f>
        <v/>
      </c>
      <c r="E493" s="52" t="s">
        <v>673</v>
      </c>
    </row>
    <row r="494" spans="1:5" ht="13.5" outlineLevel="1" thickBot="1" x14ac:dyDescent="0.25">
      <c r="A494" s="36">
        <v>24</v>
      </c>
      <c r="B494" s="50" t="s">
        <v>359</v>
      </c>
      <c r="C494" s="80"/>
      <c r="D494" s="56" t="str">
        <f>IF(E494="F",IF(C494="","",LOOKUP(C494,Instructions!$B$26:$B$34,Instructions!$E$26:$E$34)),IF(C494="","",LOOKUP(C494,Instructions!$B$12:$B$20,Instructions!$E$12:$E$20)))</f>
        <v/>
      </c>
      <c r="E494" s="52" t="s">
        <v>673</v>
      </c>
    </row>
    <row r="495" spans="1:5" ht="26.25" outlineLevel="1" thickBot="1" x14ac:dyDescent="0.25">
      <c r="A495" s="36">
        <v>25</v>
      </c>
      <c r="B495" s="33" t="s">
        <v>360</v>
      </c>
      <c r="C495" s="80"/>
      <c r="D495" s="56" t="str">
        <f>IF(E495="F",IF(C495="","",LOOKUP(C495,Instructions!$B$26:$B$34,Instructions!$E$26:$E$34)),IF(C495="","",LOOKUP(C495,Instructions!$B$12:$B$20,Instructions!$E$12:$E$20)))</f>
        <v/>
      </c>
      <c r="E495" s="52" t="s">
        <v>673</v>
      </c>
    </row>
    <row r="496" spans="1:5" ht="13.5" outlineLevel="1" thickBot="1" x14ac:dyDescent="0.25">
      <c r="A496" s="36">
        <v>26</v>
      </c>
      <c r="B496" s="33" t="s">
        <v>361</v>
      </c>
      <c r="C496" s="80"/>
      <c r="D496" s="56" t="str">
        <f>IF(E496="F",IF(C496="","",LOOKUP(C496,Instructions!$B$26:$B$34,Instructions!$E$26:$E$34)),IF(C496="","",LOOKUP(C496,Instructions!$B$12:$B$20,Instructions!$E$12:$E$20)))</f>
        <v/>
      </c>
      <c r="E496" s="52" t="s">
        <v>673</v>
      </c>
    </row>
    <row r="497" spans="1:5" ht="39" outlineLevel="1" thickBot="1" x14ac:dyDescent="0.25">
      <c r="A497" s="36">
        <v>27</v>
      </c>
      <c r="B497" s="33" t="s">
        <v>1289</v>
      </c>
      <c r="C497" s="80"/>
      <c r="D497" s="56" t="str">
        <f>IF(E497="F",IF(C497="","",LOOKUP(C497,Instructions!$B$26:$B$34,Instructions!$E$26:$E$34)),IF(C497="","",LOOKUP(C497,Instructions!$B$12:$B$20,Instructions!$E$12:$E$20)))</f>
        <v/>
      </c>
      <c r="E497" s="52" t="s">
        <v>673</v>
      </c>
    </row>
    <row r="498" spans="1:5" ht="26.25" outlineLevel="1" thickBot="1" x14ac:dyDescent="0.25">
      <c r="A498" s="36">
        <v>28</v>
      </c>
      <c r="B498" s="33" t="s">
        <v>362</v>
      </c>
      <c r="C498" s="80"/>
      <c r="D498" s="56" t="str">
        <f>IF(E498="F",IF(C498="","",LOOKUP(C498,Instructions!$B$26:$B$34,Instructions!$E$26:$E$34)),IF(C498="","",LOOKUP(C498,Instructions!$B$12:$B$20,Instructions!$E$12:$E$20)))</f>
        <v/>
      </c>
      <c r="E498" s="52" t="s">
        <v>673</v>
      </c>
    </row>
    <row r="499" spans="1:5" ht="13.5" outlineLevel="1" thickBot="1" x14ac:dyDescent="0.25">
      <c r="A499" s="36">
        <v>29</v>
      </c>
      <c r="B499" s="33" t="s">
        <v>363</v>
      </c>
      <c r="C499" s="80"/>
      <c r="D499" s="56" t="str">
        <f>IF(E499="F",IF(C499="","",LOOKUP(C499,Instructions!$B$26:$B$34,Instructions!$E$26:$E$34)),IF(C499="","",LOOKUP(C499,Instructions!$B$12:$B$20,Instructions!$E$12:$E$20)))</f>
        <v/>
      </c>
      <c r="E499" s="52" t="s">
        <v>673</v>
      </c>
    </row>
    <row r="500" spans="1:5" ht="13.5" outlineLevel="1" thickBot="1" x14ac:dyDescent="0.25">
      <c r="A500" s="36">
        <v>30</v>
      </c>
      <c r="B500" s="33" t="s">
        <v>364</v>
      </c>
      <c r="C500" s="80"/>
      <c r="D500" s="56" t="str">
        <f>IF(E500="F",IF(C500="","",LOOKUP(C500,Instructions!$B$26:$B$34,Instructions!$E$26:$E$34)),IF(C500="","",LOOKUP(C500,Instructions!$B$12:$B$20,Instructions!$E$12:$E$20)))</f>
        <v/>
      </c>
      <c r="E500" s="52" t="s">
        <v>673</v>
      </c>
    </row>
    <row r="501" spans="1:5" ht="13.5" outlineLevel="1" thickBot="1" x14ac:dyDescent="0.25">
      <c r="A501" s="36">
        <v>31</v>
      </c>
      <c r="B501" s="33" t="s">
        <v>365</v>
      </c>
      <c r="C501" s="80"/>
      <c r="D501" s="56" t="str">
        <f>IF(E501="F",IF(C501="","",LOOKUP(C501,Instructions!$B$26:$B$34,Instructions!$E$26:$E$34)),IF(C501="","",LOOKUP(C501,Instructions!$B$12:$B$20,Instructions!$E$12:$E$20)))</f>
        <v/>
      </c>
      <c r="E501" s="52" t="s">
        <v>673</v>
      </c>
    </row>
    <row r="502" spans="1:5" ht="39" outlineLevel="1" thickBot="1" x14ac:dyDescent="0.25">
      <c r="A502" s="36">
        <v>32</v>
      </c>
      <c r="B502" s="33" t="s">
        <v>850</v>
      </c>
      <c r="C502" s="80"/>
      <c r="D502" s="56" t="str">
        <f>IF(E502="F",IF(C502="","",LOOKUP(C502,Instructions!$B$26:$B$34,Instructions!$E$26:$E$34)),IF(C502="","",LOOKUP(C502,Instructions!$B$12:$B$20,Instructions!$E$12:$E$20)))</f>
        <v/>
      </c>
      <c r="E502" s="52" t="s">
        <v>673</v>
      </c>
    </row>
    <row r="503" spans="1:5" ht="13.5" outlineLevel="1" thickBot="1" x14ac:dyDescent="0.25">
      <c r="A503" s="36">
        <v>33</v>
      </c>
      <c r="B503" s="33" t="s">
        <v>366</v>
      </c>
      <c r="C503" s="80"/>
      <c r="D503" s="56" t="str">
        <f>IF(E503="F",IF(C503="","",LOOKUP(C503,Instructions!$B$26:$B$34,Instructions!$E$26:$E$34)),IF(C503="","",LOOKUP(C503,Instructions!$B$12:$B$20,Instructions!$E$12:$E$20)))</f>
        <v/>
      </c>
      <c r="E503" s="52" t="s">
        <v>673</v>
      </c>
    </row>
    <row r="504" spans="1:5" ht="39" outlineLevel="1" thickBot="1" x14ac:dyDescent="0.25">
      <c r="A504" s="36">
        <v>34</v>
      </c>
      <c r="B504" s="33" t="s">
        <v>851</v>
      </c>
      <c r="C504" s="80"/>
      <c r="D504" s="56" t="str">
        <f>IF(E504="F",IF(C504="","",LOOKUP(C504,Instructions!$B$26:$B$34,Instructions!$E$26:$E$34)),IF(C504="","",LOOKUP(C504,Instructions!$B$12:$B$20,Instructions!$E$12:$E$20)))</f>
        <v/>
      </c>
      <c r="E504" s="52" t="s">
        <v>673</v>
      </c>
    </row>
    <row r="505" spans="1:5" ht="39" outlineLevel="1" thickBot="1" x14ac:dyDescent="0.25">
      <c r="A505" s="36">
        <v>35</v>
      </c>
      <c r="B505" s="50" t="s">
        <v>1752</v>
      </c>
      <c r="C505" s="80"/>
      <c r="D505" s="56" t="str">
        <f>IF(E505="F",IF(C505="","",LOOKUP(C505,Instructions!$B$26:$B$34,Instructions!$E$26:$E$34)),IF(C505="","",LOOKUP(C505,Instructions!$B$12:$B$20,Instructions!$E$12:$E$20)))</f>
        <v/>
      </c>
      <c r="E505" s="52" t="s">
        <v>673</v>
      </c>
    </row>
    <row r="506" spans="1:5" ht="13.5" outlineLevel="1" thickBot="1" x14ac:dyDescent="0.25">
      <c r="A506" s="36">
        <v>36</v>
      </c>
      <c r="B506" s="50" t="s">
        <v>1753</v>
      </c>
      <c r="C506" s="80"/>
      <c r="D506" s="56"/>
      <c r="E506" s="52"/>
    </row>
    <row r="507" spans="1:5" ht="77.25" outlineLevel="1" thickBot="1" x14ac:dyDescent="0.25">
      <c r="A507" s="36">
        <v>37</v>
      </c>
      <c r="B507" s="50" t="s">
        <v>852</v>
      </c>
      <c r="C507" s="80"/>
      <c r="D507" s="56" t="str">
        <f>IF(E507="F",IF(C507="","",LOOKUP(C507,Instructions!$B$26:$B$34,Instructions!$E$26:$E$34)),IF(C507="","",LOOKUP(C507,Instructions!$B$12:$B$20,Instructions!$E$12:$E$20)))</f>
        <v/>
      </c>
      <c r="E507" s="52" t="s">
        <v>673</v>
      </c>
    </row>
    <row r="508" spans="1:5" ht="26.25" outlineLevel="1" thickBot="1" x14ac:dyDescent="0.25">
      <c r="A508" s="36">
        <v>38</v>
      </c>
      <c r="B508" s="50" t="s">
        <v>1290</v>
      </c>
      <c r="C508" s="80"/>
      <c r="D508" s="56" t="str">
        <f>IF(E508="F",IF(C508="","",LOOKUP(C508,Instructions!$B$26:$B$34,Instructions!$E$26:$E$34)),IF(C508="","",LOOKUP(C508,Instructions!$B$12:$B$20,Instructions!$E$12:$E$20)))</f>
        <v/>
      </c>
      <c r="E508" s="52" t="s">
        <v>673</v>
      </c>
    </row>
    <row r="509" spans="1:5" ht="13.5" outlineLevel="1" thickBot="1" x14ac:dyDescent="0.25">
      <c r="A509" s="36">
        <v>38</v>
      </c>
      <c r="B509" s="50" t="s">
        <v>853</v>
      </c>
      <c r="C509" s="80"/>
      <c r="D509" s="56" t="str">
        <f>IF(E509="F",IF(C509="","",LOOKUP(C509,Instructions!$B$26:$B$34,Instructions!$E$26:$E$34)),IF(C509="","",LOOKUP(C509,Instructions!$B$12:$B$20,Instructions!$E$12:$E$20)))</f>
        <v/>
      </c>
      <c r="E509" s="52" t="s">
        <v>673</v>
      </c>
    </row>
    <row r="510" spans="1:5" ht="13.5" outlineLevel="1" thickBot="1" x14ac:dyDescent="0.25">
      <c r="A510" s="36">
        <v>38</v>
      </c>
      <c r="B510" s="50" t="s">
        <v>854</v>
      </c>
      <c r="C510" s="80"/>
      <c r="D510" s="56" t="str">
        <f>IF(E510="F",IF(C510="","",LOOKUP(C510,Instructions!$B$26:$B$34,Instructions!$E$26:$E$34)),IF(C510="","",LOOKUP(C510,Instructions!$B$12:$B$20,Instructions!$E$12:$E$20)))</f>
        <v/>
      </c>
      <c r="E510" s="52" t="s">
        <v>673</v>
      </c>
    </row>
    <row r="511" spans="1:5" ht="51.75" outlineLevel="1" thickBot="1" x14ac:dyDescent="0.25">
      <c r="A511" s="36">
        <v>39</v>
      </c>
      <c r="B511" s="50" t="s">
        <v>1291</v>
      </c>
      <c r="C511" s="80"/>
      <c r="D511" s="56" t="str">
        <f>IF(E511="F",IF(C511="","",LOOKUP(C511,Instructions!$B$26:$B$34,Instructions!$E$26:$E$34)),IF(C511="","",LOOKUP(C511,Instructions!$B$12:$B$20,Instructions!$E$12:$E$20)))</f>
        <v/>
      </c>
      <c r="E511" s="52" t="s">
        <v>673</v>
      </c>
    </row>
    <row r="512" spans="1:5" ht="13.5" outlineLevel="1" thickBot="1" x14ac:dyDescent="0.25">
      <c r="A512" s="36">
        <v>39</v>
      </c>
      <c r="B512" s="50" t="s">
        <v>855</v>
      </c>
      <c r="C512" s="80"/>
      <c r="D512" s="56" t="str">
        <f>IF(E512="F",IF(C512="","",LOOKUP(C512,Instructions!$B$26:$B$34,Instructions!$E$26:$E$34)),IF(C512="","",LOOKUP(C512,Instructions!$B$12:$B$20,Instructions!$E$12:$E$20)))</f>
        <v/>
      </c>
      <c r="E512" s="52" t="s">
        <v>673</v>
      </c>
    </row>
    <row r="513" spans="1:5" ht="26.25" outlineLevel="1" thickBot="1" x14ac:dyDescent="0.25">
      <c r="A513" s="36">
        <v>39</v>
      </c>
      <c r="B513" s="50" t="s">
        <v>856</v>
      </c>
      <c r="C513" s="80"/>
      <c r="D513" s="56" t="str">
        <f>IF(E513="F",IF(C513="","",LOOKUP(C513,Instructions!$B$26:$B$34,Instructions!$E$26:$E$34)),IF(C513="","",LOOKUP(C513,Instructions!$B$12:$B$20,Instructions!$E$12:$E$20)))</f>
        <v/>
      </c>
      <c r="E513" s="52" t="s">
        <v>673</v>
      </c>
    </row>
    <row r="514" spans="1:5" ht="13.5" outlineLevel="1" thickBot="1" x14ac:dyDescent="0.25">
      <c r="A514" s="36">
        <v>39</v>
      </c>
      <c r="B514" s="50" t="s">
        <v>857</v>
      </c>
      <c r="C514" s="80"/>
      <c r="D514" s="56" t="str">
        <f>IF(E514="F",IF(C514="","",LOOKUP(C514,Instructions!$B$26:$B$34,Instructions!$E$26:$E$34)),IF(C514="","",LOOKUP(C514,Instructions!$B$12:$B$20,Instructions!$E$12:$E$20)))</f>
        <v/>
      </c>
      <c r="E514" s="52" t="s">
        <v>673</v>
      </c>
    </row>
    <row r="515" spans="1:5" ht="13.5" outlineLevel="1" thickBot="1" x14ac:dyDescent="0.25">
      <c r="A515" s="36">
        <v>39</v>
      </c>
      <c r="B515" s="50" t="s">
        <v>858</v>
      </c>
      <c r="C515" s="80"/>
      <c r="D515" s="56" t="str">
        <f>IF(E515="F",IF(C515="","",LOOKUP(C515,Instructions!$B$26:$B$34,Instructions!$E$26:$E$34)),IF(C515="","",LOOKUP(C515,Instructions!$B$12:$B$20,Instructions!$E$12:$E$20)))</f>
        <v/>
      </c>
      <c r="E515" s="52" t="s">
        <v>673</v>
      </c>
    </row>
    <row r="516" spans="1:5" ht="13.5" thickBot="1" x14ac:dyDescent="0.25">
      <c r="B516" s="12"/>
      <c r="C516" s="20">
        <f>COUNTA(C468:C515)</f>
        <v>0</v>
      </c>
    </row>
    <row r="517" spans="1:5" s="9" customFormat="1" ht="13.5" thickBot="1" x14ac:dyDescent="0.25">
      <c r="A517" s="40">
        <f>COUNT(A468:A515)</f>
        <v>48</v>
      </c>
      <c r="B517" s="3" t="s">
        <v>3</v>
      </c>
      <c r="C517" s="5"/>
      <c r="D517" s="44"/>
      <c r="E517" s="70"/>
    </row>
    <row r="520" spans="1:5" ht="13.5" thickBot="1" x14ac:dyDescent="0.25"/>
    <row r="521" spans="1:5" ht="13.5" thickBot="1" x14ac:dyDescent="0.25">
      <c r="B521" s="26" t="s">
        <v>16</v>
      </c>
      <c r="C521" s="76"/>
    </row>
    <row r="522" spans="1:5" ht="15.75" x14ac:dyDescent="0.25">
      <c r="B522" s="30" t="s">
        <v>40</v>
      </c>
      <c r="C522" s="68" t="str">
        <f>C$2</f>
        <v>Offeror A</v>
      </c>
    </row>
    <row r="523" spans="1:5" ht="16.5" thickBot="1" x14ac:dyDescent="0.3">
      <c r="B523" s="15"/>
      <c r="C523" s="21"/>
    </row>
    <row r="524" spans="1:5" ht="51.75" thickBot="1" x14ac:dyDescent="0.25">
      <c r="A524" s="37">
        <v>4.13</v>
      </c>
      <c r="B524" s="2"/>
      <c r="C524" s="28" t="s">
        <v>1166</v>
      </c>
      <c r="D524" s="28" t="s">
        <v>1635</v>
      </c>
      <c r="E524" s="28" t="s">
        <v>1636</v>
      </c>
    </row>
    <row r="525" spans="1:5" ht="243" outlineLevel="1" thickBot="1" x14ac:dyDescent="0.25">
      <c r="A525" s="36">
        <v>1</v>
      </c>
      <c r="B525" s="50" t="s">
        <v>1292</v>
      </c>
      <c r="C525" s="80"/>
      <c r="D525" s="56" t="str">
        <f>IF(E525="F",IF(C525="","",LOOKUP(C525,Instructions!$B$26:$B$34,Instructions!$E$26:$E$34)),IF(C525="","",LOOKUP(C525,Instructions!$B$12:$B$20,Instructions!$E$12:$E$20)))</f>
        <v/>
      </c>
      <c r="E525" s="52" t="s">
        <v>673</v>
      </c>
    </row>
    <row r="526" spans="1:5" ht="179.25" outlineLevel="1" thickBot="1" x14ac:dyDescent="0.25">
      <c r="A526" s="36">
        <v>2</v>
      </c>
      <c r="B526" s="50" t="s">
        <v>375</v>
      </c>
      <c r="C526" s="80"/>
      <c r="D526" s="56" t="str">
        <f>IF(E526="F",IF(C526="","",LOOKUP(C526,Instructions!$B$26:$B$34,Instructions!$E$26:$E$34)),IF(C526="","",LOOKUP(C526,Instructions!$B$12:$B$20,Instructions!$E$12:$E$20)))</f>
        <v/>
      </c>
      <c r="E526" s="52" t="s">
        <v>673</v>
      </c>
    </row>
    <row r="527" spans="1:5" ht="26.25" outlineLevel="1" thickBot="1" x14ac:dyDescent="0.25">
      <c r="A527" s="36">
        <v>3</v>
      </c>
      <c r="B527" s="33" t="s">
        <v>376</v>
      </c>
      <c r="C527" s="80"/>
      <c r="D527" s="56" t="str">
        <f>IF(E527="F",IF(C527="","",LOOKUP(C527,Instructions!$B$26:$B$34,Instructions!$E$26:$E$34)),IF(C527="","",LOOKUP(C527,Instructions!$B$12:$B$20,Instructions!$E$12:$E$20)))</f>
        <v/>
      </c>
      <c r="E527" s="52" t="s">
        <v>673</v>
      </c>
    </row>
    <row r="528" spans="1:5" ht="26.25" outlineLevel="1" thickBot="1" x14ac:dyDescent="0.25">
      <c r="A528" s="36">
        <v>4</v>
      </c>
      <c r="B528" s="33" t="s">
        <v>859</v>
      </c>
      <c r="C528" s="80"/>
      <c r="D528" s="56" t="str">
        <f>IF(E528="F",IF(C528="","",LOOKUP(C528,Instructions!$B$26:$B$34,Instructions!$E$26:$E$34)),IF(C528="","",LOOKUP(C528,Instructions!$B$12:$B$20,Instructions!$E$12:$E$20)))</f>
        <v/>
      </c>
      <c r="E528" s="52" t="s">
        <v>673</v>
      </c>
    </row>
    <row r="529" spans="1:5" ht="13.5" thickBot="1" x14ac:dyDescent="0.25">
      <c r="B529" s="12"/>
      <c r="C529" s="20">
        <f>COUNTA(C525:C528)</f>
        <v>0</v>
      </c>
    </row>
    <row r="530" spans="1:5" s="9" customFormat="1" ht="13.5" thickBot="1" x14ac:dyDescent="0.25">
      <c r="A530" s="40">
        <f>COUNT(A525:A528)</f>
        <v>4</v>
      </c>
      <c r="B530" s="3" t="s">
        <v>3</v>
      </c>
      <c r="C530" s="5"/>
      <c r="D530" s="44"/>
      <c r="E530" s="70"/>
    </row>
    <row r="533" spans="1:5" ht="13.5" thickBot="1" x14ac:dyDescent="0.25"/>
    <row r="534" spans="1:5" ht="13.5" thickBot="1" x14ac:dyDescent="0.25">
      <c r="B534" s="26" t="s">
        <v>16</v>
      </c>
      <c r="C534" s="76"/>
    </row>
    <row r="535" spans="1:5" x14ac:dyDescent="0.2">
      <c r="B535" s="150" t="s">
        <v>374</v>
      </c>
      <c r="C535" s="68" t="str">
        <f>C$2</f>
        <v>Offeror A</v>
      </c>
    </row>
    <row r="536" spans="1:5" ht="13.5" thickBot="1" x14ac:dyDescent="0.25">
      <c r="B536" s="151"/>
      <c r="C536" s="21"/>
    </row>
    <row r="537" spans="1:5" ht="51.75" thickBot="1" x14ac:dyDescent="0.25">
      <c r="A537" s="37">
        <v>4.1399999999999997</v>
      </c>
      <c r="B537" s="2"/>
      <c r="C537" s="28" t="s">
        <v>1166</v>
      </c>
      <c r="D537" s="28" t="s">
        <v>1635</v>
      </c>
      <c r="E537" s="28" t="s">
        <v>1636</v>
      </c>
    </row>
    <row r="538" spans="1:5" ht="39" outlineLevel="1" thickBot="1" x14ac:dyDescent="0.25">
      <c r="A538" s="36">
        <v>1</v>
      </c>
      <c r="B538" s="50" t="s">
        <v>860</v>
      </c>
      <c r="C538" s="80"/>
      <c r="D538" s="56" t="str">
        <f>IF(E538="F",IF(C538="","",LOOKUP(C538,Instructions!$B$26:$B$34,Instructions!$E$26:$E$34)),IF(C538="","",LOOKUP(C538,Instructions!$B$12:$B$20,Instructions!$E$12:$E$20)))</f>
        <v/>
      </c>
      <c r="E538" s="52" t="s">
        <v>673</v>
      </c>
    </row>
    <row r="539" spans="1:5" ht="13.5" outlineLevel="1" thickBot="1" x14ac:dyDescent="0.25">
      <c r="A539" s="36">
        <v>1</v>
      </c>
      <c r="B539" s="50" t="s">
        <v>861</v>
      </c>
      <c r="C539" s="80"/>
      <c r="D539" s="56" t="str">
        <f>IF(E539="F",IF(C539="","",LOOKUP(C539,Instructions!$B$26:$B$34,Instructions!$E$26:$E$34)),IF(C539="","",LOOKUP(C539,Instructions!$B$12:$B$20,Instructions!$E$12:$E$20)))</f>
        <v/>
      </c>
      <c r="E539" s="52" t="s">
        <v>673</v>
      </c>
    </row>
    <row r="540" spans="1:5" ht="39" outlineLevel="1" thickBot="1" x14ac:dyDescent="0.25">
      <c r="A540" s="36">
        <v>2</v>
      </c>
      <c r="B540" s="50" t="s">
        <v>862</v>
      </c>
      <c r="C540" s="80"/>
      <c r="D540" s="56" t="str">
        <f>IF(E540="F",IF(C540="","",LOOKUP(C540,Instructions!$B$26:$B$34,Instructions!$E$26:$E$34)),IF(C540="","",LOOKUP(C540,Instructions!$B$12:$B$20,Instructions!$E$12:$E$20)))</f>
        <v/>
      </c>
      <c r="E540" s="52" t="s">
        <v>673</v>
      </c>
    </row>
    <row r="541" spans="1:5" ht="39" outlineLevel="1" thickBot="1" x14ac:dyDescent="0.25">
      <c r="A541" s="36">
        <v>3</v>
      </c>
      <c r="B541" s="33" t="s">
        <v>863</v>
      </c>
      <c r="C541" s="80"/>
      <c r="D541" s="56" t="str">
        <f>IF(E541="F",IF(C541="","",LOOKUP(C541,Instructions!$B$26:$B$34,Instructions!$E$26:$E$34)),IF(C541="","",LOOKUP(C541,Instructions!$B$12:$B$20,Instructions!$E$12:$E$20)))</f>
        <v/>
      </c>
      <c r="E541" s="52" t="s">
        <v>673</v>
      </c>
    </row>
    <row r="542" spans="1:5" ht="39" outlineLevel="1" thickBot="1" x14ac:dyDescent="0.25">
      <c r="A542" s="36">
        <v>4</v>
      </c>
      <c r="B542" s="50" t="s">
        <v>864</v>
      </c>
      <c r="C542" s="80"/>
      <c r="D542" s="56" t="str">
        <f>IF(E542="F",IF(C542="","",LOOKUP(C542,Instructions!$B$26:$B$34,Instructions!$E$26:$E$34)),IF(C542="","",LOOKUP(C542,Instructions!$B$12:$B$20,Instructions!$E$12:$E$20)))</f>
        <v/>
      </c>
      <c r="E542" s="52" t="s">
        <v>673</v>
      </c>
    </row>
    <row r="543" spans="1:5" ht="13.5" outlineLevel="1" thickBot="1" x14ac:dyDescent="0.25">
      <c r="A543" s="36">
        <v>4</v>
      </c>
      <c r="B543" s="50" t="s">
        <v>865</v>
      </c>
      <c r="C543" s="80"/>
      <c r="D543" s="56" t="str">
        <f>IF(E543="F",IF(C543="","",LOOKUP(C543,Instructions!$B$26:$B$34,Instructions!$E$26:$E$34)),IF(C543="","",LOOKUP(C543,Instructions!$B$12:$B$20,Instructions!$E$12:$E$20)))</f>
        <v/>
      </c>
      <c r="E543" s="52" t="s">
        <v>673</v>
      </c>
    </row>
    <row r="544" spans="1:5" ht="26.25" outlineLevel="1" thickBot="1" x14ac:dyDescent="0.25">
      <c r="A544" s="36">
        <v>4</v>
      </c>
      <c r="B544" s="50" t="s">
        <v>866</v>
      </c>
      <c r="C544" s="80"/>
      <c r="D544" s="56" t="str">
        <f>IF(E544="F",IF(C544="","",LOOKUP(C544,Instructions!$B$26:$B$34,Instructions!$E$26:$E$34)),IF(C544="","",LOOKUP(C544,Instructions!$B$12:$B$20,Instructions!$E$12:$E$20)))</f>
        <v/>
      </c>
      <c r="E544" s="52" t="s">
        <v>673</v>
      </c>
    </row>
    <row r="545" spans="1:5" ht="39" outlineLevel="1" thickBot="1" x14ac:dyDescent="0.25">
      <c r="A545" s="36">
        <v>5</v>
      </c>
      <c r="B545" s="33" t="s">
        <v>867</v>
      </c>
      <c r="C545" s="80"/>
      <c r="D545" s="56" t="str">
        <f>IF(E545="F",IF(C545="","",LOOKUP(C545,Instructions!$B$26:$B$34,Instructions!$E$26:$E$34)),IF(C545="","",LOOKUP(C545,Instructions!$B$12:$B$20,Instructions!$E$12:$E$20)))</f>
        <v/>
      </c>
      <c r="E545" s="52" t="s">
        <v>673</v>
      </c>
    </row>
    <row r="546" spans="1:5" ht="39" outlineLevel="1" thickBot="1" x14ac:dyDescent="0.25">
      <c r="A546" s="36">
        <v>6</v>
      </c>
      <c r="B546" s="33" t="s">
        <v>868</v>
      </c>
      <c r="C546" s="80"/>
      <c r="D546" s="56" t="str">
        <f>IF(E546="F",IF(C546="","",LOOKUP(C546,Instructions!$B$26:$B$34,Instructions!$E$26:$E$34)),IF(C546="","",LOOKUP(C546,Instructions!$B$12:$B$20,Instructions!$E$12:$E$20)))</f>
        <v/>
      </c>
      <c r="E546" s="52" t="s">
        <v>673</v>
      </c>
    </row>
    <row r="547" spans="1:5" ht="39" outlineLevel="1" thickBot="1" x14ac:dyDescent="0.25">
      <c r="A547" s="36">
        <v>7</v>
      </c>
      <c r="B547" s="50" t="s">
        <v>869</v>
      </c>
      <c r="C547" s="80"/>
      <c r="D547" s="56" t="str">
        <f>IF(E547="F",IF(C547="","",LOOKUP(C547,Instructions!$B$26:$B$34,Instructions!$E$26:$E$34)),IF(C547="","",LOOKUP(C547,Instructions!$B$12:$B$20,Instructions!$E$12:$E$20)))</f>
        <v/>
      </c>
      <c r="E547" s="52" t="s">
        <v>673</v>
      </c>
    </row>
    <row r="548" spans="1:5" ht="13.5" outlineLevel="1" thickBot="1" x14ac:dyDescent="0.25">
      <c r="A548" s="36">
        <v>7</v>
      </c>
      <c r="B548" s="50" t="s">
        <v>870</v>
      </c>
      <c r="C548" s="80"/>
      <c r="D548" s="56" t="str">
        <f>IF(E548="F",IF(C548="","",LOOKUP(C548,Instructions!$B$26:$B$34,Instructions!$E$26:$E$34)),IF(C548="","",LOOKUP(C548,Instructions!$B$12:$B$20,Instructions!$E$12:$E$20)))</f>
        <v/>
      </c>
      <c r="E548" s="52" t="s">
        <v>673</v>
      </c>
    </row>
    <row r="549" spans="1:5" ht="13.5" outlineLevel="1" thickBot="1" x14ac:dyDescent="0.25">
      <c r="A549" s="36">
        <v>7</v>
      </c>
      <c r="B549" s="50" t="s">
        <v>871</v>
      </c>
      <c r="C549" s="80"/>
      <c r="D549" s="56" t="str">
        <f>IF(E549="F",IF(C549="","",LOOKUP(C549,Instructions!$B$26:$B$34,Instructions!$E$26:$E$34)),IF(C549="","",LOOKUP(C549,Instructions!$B$12:$B$20,Instructions!$E$12:$E$20)))</f>
        <v/>
      </c>
      <c r="E549" s="52" t="s">
        <v>673</v>
      </c>
    </row>
    <row r="550" spans="1:5" ht="13.5" outlineLevel="1" thickBot="1" x14ac:dyDescent="0.25">
      <c r="A550" s="36">
        <v>7</v>
      </c>
      <c r="B550" s="50" t="s">
        <v>872</v>
      </c>
      <c r="C550" s="80"/>
      <c r="D550" s="56" t="str">
        <f>IF(E550="F",IF(C550="","",LOOKUP(C550,Instructions!$B$26:$B$34,Instructions!$E$26:$E$34)),IF(C550="","",LOOKUP(C550,Instructions!$B$12:$B$20,Instructions!$E$12:$E$20)))</f>
        <v/>
      </c>
      <c r="E550" s="52" t="s">
        <v>673</v>
      </c>
    </row>
    <row r="551" spans="1:5" ht="13.5" outlineLevel="1" thickBot="1" x14ac:dyDescent="0.25">
      <c r="A551" s="36">
        <v>7</v>
      </c>
      <c r="B551" s="50" t="s">
        <v>873</v>
      </c>
      <c r="C551" s="80"/>
      <c r="D551" s="56" t="str">
        <f>IF(E551="F",IF(C551="","",LOOKUP(C551,Instructions!$B$26:$B$34,Instructions!$E$26:$E$34)),IF(C551="","",LOOKUP(C551,Instructions!$B$12:$B$20,Instructions!$E$12:$E$20)))</f>
        <v/>
      </c>
      <c r="E551" s="52" t="s">
        <v>673</v>
      </c>
    </row>
    <row r="552" spans="1:5" ht="13.5" outlineLevel="1" thickBot="1" x14ac:dyDescent="0.25">
      <c r="A552" s="36">
        <v>7</v>
      </c>
      <c r="B552" s="50" t="s">
        <v>874</v>
      </c>
      <c r="C552" s="80"/>
      <c r="D552" s="56" t="str">
        <f>IF(E552="F",IF(C552="","",LOOKUP(C552,Instructions!$B$26:$B$34,Instructions!$E$26:$E$34)),IF(C552="","",LOOKUP(C552,Instructions!$B$12:$B$20,Instructions!$E$12:$E$20)))</f>
        <v/>
      </c>
      <c r="E552" s="52" t="s">
        <v>673</v>
      </c>
    </row>
    <row r="553" spans="1:5" ht="51.75" outlineLevel="1" thickBot="1" x14ac:dyDescent="0.25">
      <c r="A553" s="36">
        <v>8</v>
      </c>
      <c r="B553" s="50" t="s">
        <v>875</v>
      </c>
      <c r="C553" s="80"/>
      <c r="D553" s="56" t="str">
        <f>IF(E553="F",IF(C553="","",LOOKUP(C553,Instructions!$B$26:$B$34,Instructions!$E$26:$E$34)),IF(C553="","",LOOKUP(C553,Instructions!$B$12:$B$20,Instructions!$E$12:$E$20)))</f>
        <v/>
      </c>
      <c r="E553" s="52" t="s">
        <v>673</v>
      </c>
    </row>
    <row r="554" spans="1:5" ht="39" outlineLevel="1" thickBot="1" x14ac:dyDescent="0.25">
      <c r="A554" s="36">
        <v>9</v>
      </c>
      <c r="B554" s="33" t="s">
        <v>876</v>
      </c>
      <c r="C554" s="80"/>
      <c r="D554" s="56" t="str">
        <f>IF(E554="F",IF(C554="","",LOOKUP(C554,Instructions!$B$26:$B$34,Instructions!$E$26:$E$34)),IF(C554="","",LOOKUP(C554,Instructions!$B$12:$B$20,Instructions!$E$12:$E$20)))</f>
        <v/>
      </c>
      <c r="E554" s="52" t="s">
        <v>673</v>
      </c>
    </row>
    <row r="555" spans="1:5" ht="26.25" outlineLevel="1" thickBot="1" x14ac:dyDescent="0.25">
      <c r="A555" s="36">
        <v>10</v>
      </c>
      <c r="B555" s="33" t="s">
        <v>395</v>
      </c>
      <c r="C555" s="80"/>
      <c r="D555" s="56" t="str">
        <f>IF(E555="F",IF(C555="","",LOOKUP(C555,Instructions!$B$26:$B$34,Instructions!$E$26:$E$34)),IF(C555="","",LOOKUP(C555,Instructions!$B$12:$B$20,Instructions!$E$12:$E$20)))</f>
        <v/>
      </c>
      <c r="E555" s="52" t="s">
        <v>673</v>
      </c>
    </row>
    <row r="556" spans="1:5" ht="39" outlineLevel="1" thickBot="1" x14ac:dyDescent="0.25">
      <c r="A556" s="36">
        <v>10</v>
      </c>
      <c r="B556" s="50" t="s">
        <v>877</v>
      </c>
      <c r="C556" s="80"/>
      <c r="D556" s="56" t="str">
        <f>IF(E556="F",IF(C556="","",LOOKUP(C556,Instructions!$B$26:$B$34,Instructions!$E$26:$E$34)),IF(C556="","",LOOKUP(C556,Instructions!$B$12:$B$20,Instructions!$E$12:$E$20)))</f>
        <v/>
      </c>
      <c r="E556" s="52" t="s">
        <v>673</v>
      </c>
    </row>
    <row r="557" spans="1:5" ht="39" outlineLevel="1" thickBot="1" x14ac:dyDescent="0.25">
      <c r="A557" s="36">
        <v>11</v>
      </c>
      <c r="B557" s="50" t="s">
        <v>382</v>
      </c>
      <c r="C557" s="80"/>
      <c r="D557" s="56" t="str">
        <f>IF(E557="F",IF(C557="","",LOOKUP(C557,Instructions!$B$26:$B$34,Instructions!$E$26:$E$34)),IF(C557="","",LOOKUP(C557,Instructions!$B$12:$B$20,Instructions!$E$12:$E$20)))</f>
        <v/>
      </c>
      <c r="E557" s="52" t="s">
        <v>673</v>
      </c>
    </row>
    <row r="558" spans="1:5" ht="26.25" outlineLevel="1" thickBot="1" x14ac:dyDescent="0.25">
      <c r="A558" s="36">
        <v>11</v>
      </c>
      <c r="B558" s="50" t="s">
        <v>389</v>
      </c>
      <c r="C558" s="80"/>
      <c r="D558" s="56" t="str">
        <f>IF(E558="F",IF(C558="","",LOOKUP(C558,Instructions!$B$26:$B$34,Instructions!$E$26:$E$34)),IF(C558="","",LOOKUP(C558,Instructions!$B$12:$B$20,Instructions!$E$12:$E$20)))</f>
        <v/>
      </c>
      <c r="E558" s="52" t="s">
        <v>673</v>
      </c>
    </row>
    <row r="559" spans="1:5" ht="51.75" outlineLevel="1" thickBot="1" x14ac:dyDescent="0.25">
      <c r="A559" s="36">
        <v>12</v>
      </c>
      <c r="B559" s="50" t="s">
        <v>878</v>
      </c>
      <c r="C559" s="80"/>
      <c r="D559" s="56" t="str">
        <f>IF(E559="F",IF(C559="","",LOOKUP(C559,Instructions!$B$26:$B$34,Instructions!$E$26:$E$34)),IF(C559="","",LOOKUP(C559,Instructions!$B$12:$B$20,Instructions!$E$12:$E$20)))</f>
        <v/>
      </c>
      <c r="E559" s="52" t="s">
        <v>673</v>
      </c>
    </row>
    <row r="560" spans="1:5" ht="13.5" outlineLevel="1" thickBot="1" x14ac:dyDescent="0.25">
      <c r="A560" s="36">
        <v>12</v>
      </c>
      <c r="B560" s="50" t="s">
        <v>390</v>
      </c>
      <c r="C560" s="80"/>
      <c r="D560" s="56" t="str">
        <f>IF(E560="F",IF(C560="","",LOOKUP(C560,Instructions!$B$26:$B$34,Instructions!$E$26:$E$34)),IF(C560="","",LOOKUP(C560,Instructions!$B$12:$B$20,Instructions!$E$12:$E$20)))</f>
        <v/>
      </c>
      <c r="E560" s="52" t="s">
        <v>673</v>
      </c>
    </row>
    <row r="561" spans="1:5" ht="13.5" outlineLevel="1" thickBot="1" x14ac:dyDescent="0.25">
      <c r="A561" s="36">
        <v>12</v>
      </c>
      <c r="B561" s="50" t="s">
        <v>391</v>
      </c>
      <c r="C561" s="80"/>
      <c r="D561" s="56" t="str">
        <f>IF(E561="F",IF(C561="","",LOOKUP(C561,Instructions!$B$26:$B$34,Instructions!$E$26:$E$34)),IF(C561="","",LOOKUP(C561,Instructions!$B$12:$B$20,Instructions!$E$12:$E$20)))</f>
        <v/>
      </c>
      <c r="E561" s="52" t="s">
        <v>673</v>
      </c>
    </row>
    <row r="562" spans="1:5" ht="13.5" outlineLevel="1" thickBot="1" x14ac:dyDescent="0.25">
      <c r="A562" s="36">
        <v>12</v>
      </c>
      <c r="B562" s="50" t="s">
        <v>392</v>
      </c>
      <c r="C562" s="80"/>
      <c r="D562" s="56" t="str">
        <f>IF(E562="F",IF(C562="","",LOOKUP(C562,Instructions!$B$26:$B$34,Instructions!$E$26:$E$34)),IF(C562="","",LOOKUP(C562,Instructions!$B$12:$B$20,Instructions!$E$12:$E$20)))</f>
        <v/>
      </c>
      <c r="E562" s="52" t="s">
        <v>673</v>
      </c>
    </row>
    <row r="563" spans="1:5" ht="13.5" outlineLevel="1" thickBot="1" x14ac:dyDescent="0.25">
      <c r="A563" s="36">
        <v>12</v>
      </c>
      <c r="B563" s="50" t="s">
        <v>393</v>
      </c>
      <c r="C563" s="80"/>
      <c r="D563" s="56" t="str">
        <f>IF(E563="F",IF(C563="","",LOOKUP(C563,Instructions!$B$26:$B$34,Instructions!$E$26:$E$34)),IF(C563="","",LOOKUP(C563,Instructions!$B$12:$B$20,Instructions!$E$12:$E$20)))</f>
        <v/>
      </c>
      <c r="E563" s="52" t="s">
        <v>673</v>
      </c>
    </row>
    <row r="564" spans="1:5" ht="13.5" outlineLevel="1" thickBot="1" x14ac:dyDescent="0.25">
      <c r="A564" s="36">
        <v>12</v>
      </c>
      <c r="B564" s="50" t="s">
        <v>394</v>
      </c>
      <c r="C564" s="80"/>
      <c r="D564" s="56" t="str">
        <f>IF(E564="F",IF(C564="","",LOOKUP(C564,Instructions!$B$26:$B$34,Instructions!$E$26:$E$34)),IF(C564="","",LOOKUP(C564,Instructions!$B$12:$B$20,Instructions!$E$12:$E$20)))</f>
        <v/>
      </c>
      <c r="E564" s="52" t="s">
        <v>673</v>
      </c>
    </row>
    <row r="565" spans="1:5" ht="51.75" outlineLevel="1" thickBot="1" x14ac:dyDescent="0.25">
      <c r="A565" s="36">
        <v>13</v>
      </c>
      <c r="B565" s="50" t="s">
        <v>879</v>
      </c>
      <c r="C565" s="80"/>
      <c r="D565" s="56" t="str">
        <f>IF(E565="F",IF(C565="","",LOOKUP(C565,Instructions!$B$26:$B$34,Instructions!$E$26:$E$34)),IF(C565="","",LOOKUP(C565,Instructions!$B$12:$B$20,Instructions!$E$12:$E$20)))</f>
        <v/>
      </c>
      <c r="E565" s="52" t="s">
        <v>673</v>
      </c>
    </row>
    <row r="566" spans="1:5" ht="39" outlineLevel="1" thickBot="1" x14ac:dyDescent="0.25">
      <c r="A566" s="36">
        <v>14</v>
      </c>
      <c r="B566" s="33" t="s">
        <v>880</v>
      </c>
      <c r="C566" s="80"/>
      <c r="D566" s="56" t="str">
        <f>IF(E566="F",IF(C566="","",LOOKUP(C566,Instructions!$B$26:$B$34,Instructions!$E$26:$E$34)),IF(C566="","",LOOKUP(C566,Instructions!$B$12:$B$20,Instructions!$E$12:$E$20)))</f>
        <v/>
      </c>
      <c r="E566" s="52" t="s">
        <v>673</v>
      </c>
    </row>
    <row r="567" spans="1:5" ht="51.75" outlineLevel="1" thickBot="1" x14ac:dyDescent="0.25">
      <c r="A567" s="36">
        <v>15</v>
      </c>
      <c r="B567" s="33" t="s">
        <v>881</v>
      </c>
      <c r="C567" s="80"/>
      <c r="D567" s="56" t="str">
        <f>IF(E567="F",IF(C567="","",LOOKUP(C567,Instructions!$B$26:$B$34,Instructions!$E$26:$E$34)),IF(C567="","",LOOKUP(C567,Instructions!$B$12:$B$20,Instructions!$E$12:$E$20)))</f>
        <v/>
      </c>
      <c r="E567" s="52" t="s">
        <v>673</v>
      </c>
    </row>
    <row r="568" spans="1:5" ht="51.75" outlineLevel="1" thickBot="1" x14ac:dyDescent="0.25">
      <c r="A568" s="36">
        <v>16</v>
      </c>
      <c r="B568" s="50" t="s">
        <v>1665</v>
      </c>
      <c r="C568" s="80"/>
      <c r="D568" s="56" t="str">
        <f>IF(E568="F",IF(C568="","",LOOKUP(C568,Instructions!$B$26:$B$34,Instructions!$E$26:$E$34)),IF(C568="","",LOOKUP(C568,Instructions!$B$12:$B$20,Instructions!$E$12:$E$20)))</f>
        <v/>
      </c>
      <c r="E568" s="52" t="s">
        <v>673</v>
      </c>
    </row>
    <row r="569" spans="1:5" ht="90" outlineLevel="1" thickBot="1" x14ac:dyDescent="0.25">
      <c r="A569" s="36">
        <v>17</v>
      </c>
      <c r="B569" s="50" t="s">
        <v>377</v>
      </c>
      <c r="C569" s="80"/>
      <c r="D569" s="56" t="str">
        <f>IF(E569="F",IF(C569="","",LOOKUP(C569,Instructions!$B$26:$B$34,Instructions!$E$26:$E$34)),IF(C569="","",LOOKUP(C569,Instructions!$B$12:$B$20,Instructions!$E$12:$E$20)))</f>
        <v/>
      </c>
      <c r="E569" s="52" t="s">
        <v>673</v>
      </c>
    </row>
    <row r="570" spans="1:5" ht="13.5" outlineLevel="1" thickBot="1" x14ac:dyDescent="0.25">
      <c r="A570" s="36">
        <v>18</v>
      </c>
      <c r="B570" s="50" t="s">
        <v>378</v>
      </c>
      <c r="C570" s="80"/>
      <c r="D570" s="56" t="str">
        <f>IF(E570="F",IF(C570="","",LOOKUP(C570,Instructions!$B$26:$B$34,Instructions!$E$26:$E$34)),IF(C570="","",LOOKUP(C570,Instructions!$B$12:$B$20,Instructions!$E$12:$E$20)))</f>
        <v/>
      </c>
      <c r="E570" s="52" t="s">
        <v>673</v>
      </c>
    </row>
    <row r="571" spans="1:5" ht="51.75" outlineLevel="1" thickBot="1" x14ac:dyDescent="0.25">
      <c r="A571" s="36">
        <v>19</v>
      </c>
      <c r="B571" s="50" t="s">
        <v>882</v>
      </c>
      <c r="C571" s="80"/>
      <c r="D571" s="56" t="str">
        <f>IF(E571="F",IF(C571="","",LOOKUP(C571,Instructions!$B$26:$B$34,Instructions!$E$26:$E$34)),IF(C571="","",LOOKUP(C571,Instructions!$B$12:$B$20,Instructions!$E$12:$E$20)))</f>
        <v/>
      </c>
      <c r="E571" s="52" t="s">
        <v>673</v>
      </c>
    </row>
    <row r="572" spans="1:5" ht="26.25" outlineLevel="1" thickBot="1" x14ac:dyDescent="0.25">
      <c r="A572" s="36">
        <v>19</v>
      </c>
      <c r="B572" s="50" t="s">
        <v>883</v>
      </c>
      <c r="C572" s="80"/>
      <c r="D572" s="56" t="str">
        <f>IF(E572="F",IF(C572="","",LOOKUP(C572,Instructions!$B$26:$B$34,Instructions!$E$26:$E$34)),IF(C572="","",LOOKUP(C572,Instructions!$B$12:$B$20,Instructions!$E$12:$E$20)))</f>
        <v/>
      </c>
      <c r="E572" s="52" t="s">
        <v>673</v>
      </c>
    </row>
    <row r="573" spans="1:5" ht="39" outlineLevel="1" thickBot="1" x14ac:dyDescent="0.25">
      <c r="A573" s="36">
        <v>20</v>
      </c>
      <c r="B573" s="50" t="s">
        <v>884</v>
      </c>
      <c r="C573" s="80"/>
      <c r="D573" s="56" t="str">
        <f>IF(E573="F",IF(C573="","",LOOKUP(C573,Instructions!$B$26:$B$34,Instructions!$E$26:$E$34)),IF(C573="","",LOOKUP(C573,Instructions!$B$12:$B$20,Instructions!$E$12:$E$20)))</f>
        <v/>
      </c>
      <c r="E573" s="52" t="s">
        <v>673</v>
      </c>
    </row>
    <row r="574" spans="1:5" ht="39" outlineLevel="1" thickBot="1" x14ac:dyDescent="0.25">
      <c r="A574" s="36">
        <v>21</v>
      </c>
      <c r="B574" s="33" t="s">
        <v>885</v>
      </c>
      <c r="C574" s="80"/>
      <c r="D574" s="56" t="str">
        <f>IF(E574="F",IF(C574="","",LOOKUP(C574,Instructions!$B$26:$B$34,Instructions!$E$26:$E$34)),IF(C574="","",LOOKUP(C574,Instructions!$B$12:$B$20,Instructions!$E$12:$E$20)))</f>
        <v/>
      </c>
      <c r="E574" s="52" t="s">
        <v>673</v>
      </c>
    </row>
    <row r="575" spans="1:5" ht="13.5" outlineLevel="1" thickBot="1" x14ac:dyDescent="0.25">
      <c r="A575" s="36">
        <v>22</v>
      </c>
      <c r="B575" s="33" t="s">
        <v>886</v>
      </c>
      <c r="C575" s="80"/>
      <c r="D575" s="56" t="str">
        <f>IF(E575="F",IF(C575="","",LOOKUP(C575,Instructions!$B$26:$B$34,Instructions!$E$26:$E$34)),IF(C575="","",LOOKUP(C575,Instructions!$B$12:$B$20,Instructions!$E$12:$E$20)))</f>
        <v/>
      </c>
      <c r="E575" s="52" t="s">
        <v>673</v>
      </c>
    </row>
    <row r="576" spans="1:5" ht="39" outlineLevel="1" thickBot="1" x14ac:dyDescent="0.25">
      <c r="A576" s="36">
        <v>23</v>
      </c>
      <c r="B576" s="50" t="s">
        <v>887</v>
      </c>
      <c r="C576" s="80"/>
      <c r="D576" s="56" t="str">
        <f>IF(E576="F",IF(C576="","",LOOKUP(C576,Instructions!$B$26:$B$34,Instructions!$E$26:$E$34)),IF(C576="","",LOOKUP(C576,Instructions!$B$12:$B$20,Instructions!$E$12:$E$20)))</f>
        <v/>
      </c>
      <c r="E576" s="52" t="s">
        <v>673</v>
      </c>
    </row>
    <row r="577" spans="1:5" ht="51.75" outlineLevel="1" thickBot="1" x14ac:dyDescent="0.25">
      <c r="A577" s="36">
        <v>24</v>
      </c>
      <c r="B577" s="50" t="s">
        <v>1666</v>
      </c>
      <c r="C577" s="80"/>
      <c r="D577" s="56" t="str">
        <f>IF(E577="F",IF(C577="","",LOOKUP(C577,Instructions!$B$26:$B$34,Instructions!$E$26:$E$34)),IF(C577="","",LOOKUP(C577,Instructions!$B$12:$B$20,Instructions!$E$12:$E$20)))</f>
        <v/>
      </c>
      <c r="E577" s="52" t="s">
        <v>673</v>
      </c>
    </row>
    <row r="578" spans="1:5" ht="39" outlineLevel="1" thickBot="1" x14ac:dyDescent="0.25">
      <c r="A578" s="36">
        <v>25</v>
      </c>
      <c r="B578" s="33" t="s">
        <v>379</v>
      </c>
      <c r="C578" s="80"/>
      <c r="D578" s="56" t="str">
        <f>IF(E578="F",IF(C578="","",LOOKUP(C578,Instructions!$B$26:$B$34,Instructions!$E$26:$E$34)),IF(C578="","",LOOKUP(C578,Instructions!$B$12:$B$20,Instructions!$E$12:$E$20)))</f>
        <v/>
      </c>
      <c r="E578" s="52" t="s">
        <v>673</v>
      </c>
    </row>
    <row r="579" spans="1:5" ht="26.25" outlineLevel="1" thickBot="1" x14ac:dyDescent="0.25">
      <c r="A579" s="36">
        <v>26</v>
      </c>
      <c r="B579" s="33" t="s">
        <v>380</v>
      </c>
      <c r="C579" s="80"/>
      <c r="D579" s="56" t="str">
        <f>IF(E579="F",IF(C579="","",LOOKUP(C579,Instructions!$B$26:$B$34,Instructions!$E$26:$E$34)),IF(C579="","",LOOKUP(C579,Instructions!$B$12:$B$20,Instructions!$E$12:$E$20)))</f>
        <v/>
      </c>
      <c r="E579" s="52" t="s">
        <v>673</v>
      </c>
    </row>
    <row r="580" spans="1:5" ht="26.25" outlineLevel="1" thickBot="1" x14ac:dyDescent="0.25">
      <c r="A580" s="36">
        <v>27</v>
      </c>
      <c r="B580" s="33" t="s">
        <v>888</v>
      </c>
      <c r="C580" s="80"/>
      <c r="D580" s="56" t="str">
        <f>IF(E580="F",IF(C580="","",LOOKUP(C580,Instructions!$B$26:$B$34,Instructions!$E$26:$E$34)),IF(C580="","",LOOKUP(C580,Instructions!$B$12:$B$20,Instructions!$E$12:$E$20)))</f>
        <v/>
      </c>
      <c r="E580" s="52" t="s">
        <v>673</v>
      </c>
    </row>
    <row r="581" spans="1:5" ht="26.25" outlineLevel="1" thickBot="1" x14ac:dyDescent="0.25">
      <c r="A581" s="36">
        <v>28</v>
      </c>
      <c r="B581" s="33" t="s">
        <v>381</v>
      </c>
      <c r="C581" s="80"/>
      <c r="D581" s="56" t="str">
        <f>IF(E581="F",IF(C581="","",LOOKUP(C581,Instructions!$B$26:$B$34,Instructions!$E$26:$E$34)),IF(C581="","",LOOKUP(C581,Instructions!$B$12:$B$20,Instructions!$E$12:$E$20)))</f>
        <v/>
      </c>
      <c r="E581" s="52" t="s">
        <v>673</v>
      </c>
    </row>
    <row r="582" spans="1:5" ht="39" outlineLevel="1" thickBot="1" x14ac:dyDescent="0.25">
      <c r="A582" s="36">
        <v>29</v>
      </c>
      <c r="B582" s="50" t="s">
        <v>382</v>
      </c>
      <c r="C582" s="80"/>
      <c r="D582" s="56" t="str">
        <f>IF(E582="F",IF(C582="","",LOOKUP(C582,Instructions!$B$26:$B$34,Instructions!$E$26:$E$34)),IF(C582="","",LOOKUP(C582,Instructions!$B$12:$B$20,Instructions!$E$12:$E$20)))</f>
        <v/>
      </c>
      <c r="E582" s="52" t="s">
        <v>673</v>
      </c>
    </row>
    <row r="583" spans="1:5" ht="13.5" outlineLevel="1" thickBot="1" x14ac:dyDescent="0.25">
      <c r="A583" s="36">
        <v>29</v>
      </c>
      <c r="B583" s="50" t="s">
        <v>889</v>
      </c>
      <c r="C583" s="80"/>
      <c r="D583" s="56" t="str">
        <f>IF(E583="F",IF(C583="","",LOOKUP(C583,Instructions!$B$26:$B$34,Instructions!$E$26:$E$34)),IF(C583="","",LOOKUP(C583,Instructions!$B$12:$B$20,Instructions!$E$12:$E$20)))</f>
        <v/>
      </c>
      <c r="E583" s="52" t="s">
        <v>673</v>
      </c>
    </row>
    <row r="584" spans="1:5" ht="13.5" outlineLevel="1" thickBot="1" x14ac:dyDescent="0.25">
      <c r="A584" s="36">
        <v>29</v>
      </c>
      <c r="B584" s="50" t="s">
        <v>383</v>
      </c>
      <c r="C584" s="80"/>
      <c r="D584" s="56" t="str">
        <f>IF(E584="F",IF(C584="","",LOOKUP(C584,Instructions!$B$26:$B$34,Instructions!$E$26:$E$34)),IF(C584="","",LOOKUP(C584,Instructions!$B$12:$B$20,Instructions!$E$12:$E$20)))</f>
        <v/>
      </c>
      <c r="E584" s="52" t="s">
        <v>673</v>
      </c>
    </row>
    <row r="585" spans="1:5" ht="51.75" outlineLevel="1" thickBot="1" x14ac:dyDescent="0.25">
      <c r="A585" s="36">
        <v>30</v>
      </c>
      <c r="B585" s="50" t="s">
        <v>1667</v>
      </c>
      <c r="C585" s="80"/>
      <c r="D585" s="56" t="str">
        <f>IF(E585="F",IF(C585="","",LOOKUP(C585,Instructions!$B$26:$B$34,Instructions!$E$26:$E$34)),IF(C585="","",LOOKUP(C585,Instructions!$B$12:$B$20,Instructions!$E$12:$E$20)))</f>
        <v/>
      </c>
      <c r="E585" s="52" t="s">
        <v>673</v>
      </c>
    </row>
    <row r="586" spans="1:5" ht="51.75" outlineLevel="1" thickBot="1" x14ac:dyDescent="0.25">
      <c r="A586" s="36">
        <v>31</v>
      </c>
      <c r="B586" s="50" t="s">
        <v>1668</v>
      </c>
      <c r="C586" s="80"/>
      <c r="D586" s="56" t="str">
        <f>IF(E586="F",IF(C586="","",LOOKUP(C586,Instructions!$B$26:$B$34,Instructions!$E$26:$E$34)),IF(C586="","",LOOKUP(C586,Instructions!$B$12:$B$20,Instructions!$E$12:$E$20)))</f>
        <v/>
      </c>
      <c r="E586" s="52" t="s">
        <v>673</v>
      </c>
    </row>
    <row r="587" spans="1:5" ht="64.5" outlineLevel="1" thickBot="1" x14ac:dyDescent="0.25">
      <c r="A587" s="36">
        <v>32</v>
      </c>
      <c r="B587" s="50" t="s">
        <v>1669</v>
      </c>
      <c r="C587" s="80"/>
      <c r="D587" s="56" t="str">
        <f>IF(E587="F",IF(C587="","",LOOKUP(C587,Instructions!$B$26:$B$34,Instructions!$E$26:$E$34)),IF(C587="","",LOOKUP(C587,Instructions!$B$12:$B$20,Instructions!$E$12:$E$20)))</f>
        <v/>
      </c>
      <c r="E587" s="52" t="s">
        <v>673</v>
      </c>
    </row>
    <row r="588" spans="1:5" ht="77.25" outlineLevel="1" thickBot="1" x14ac:dyDescent="0.25">
      <c r="A588" s="36">
        <v>33</v>
      </c>
      <c r="B588" s="50" t="s">
        <v>1670</v>
      </c>
      <c r="C588" s="80"/>
      <c r="D588" s="56" t="str">
        <f>IF(E588="F",IF(C588="","",LOOKUP(C588,Instructions!$B$26:$B$34,Instructions!$E$26:$E$34)),IF(C588="","",LOOKUP(C588,Instructions!$B$12:$B$20,Instructions!$E$12:$E$20)))</f>
        <v/>
      </c>
      <c r="E588" s="52" t="s">
        <v>673</v>
      </c>
    </row>
    <row r="589" spans="1:5" ht="166.5" outlineLevel="1" thickBot="1" x14ac:dyDescent="0.25">
      <c r="A589" s="36">
        <v>34</v>
      </c>
      <c r="B589" s="50" t="s">
        <v>1293</v>
      </c>
      <c r="C589" s="80"/>
      <c r="D589" s="56" t="str">
        <f>IF(E589="F",IF(C589="","",LOOKUP(C589,Instructions!$B$26:$B$34,Instructions!$E$26:$E$34)),IF(C589="","",LOOKUP(C589,Instructions!$B$12:$B$20,Instructions!$E$12:$E$20)))</f>
        <v/>
      </c>
      <c r="E589" s="52" t="s">
        <v>673</v>
      </c>
    </row>
    <row r="590" spans="1:5" ht="90" outlineLevel="1" thickBot="1" x14ac:dyDescent="0.25">
      <c r="A590" s="36">
        <v>35</v>
      </c>
      <c r="B590" s="50" t="s">
        <v>890</v>
      </c>
      <c r="C590" s="80"/>
      <c r="D590" s="56" t="str">
        <f>IF(E590="F",IF(C590="","",LOOKUP(C590,Instructions!$B$26:$B$34,Instructions!$E$26:$E$34)),IF(C590="","",LOOKUP(C590,Instructions!$B$12:$B$20,Instructions!$E$12:$E$20)))</f>
        <v/>
      </c>
      <c r="E590" s="52" t="s">
        <v>673</v>
      </c>
    </row>
    <row r="591" spans="1:5" ht="51.75" outlineLevel="1" thickBot="1" x14ac:dyDescent="0.25">
      <c r="A591" s="36">
        <v>36</v>
      </c>
      <c r="B591" s="50" t="s">
        <v>1294</v>
      </c>
      <c r="C591" s="80"/>
      <c r="D591" s="56" t="str">
        <f>IF(E591="F",IF(C591="","",LOOKUP(C591,Instructions!$B$26:$B$34,Instructions!$E$26:$E$34)),IF(C591="","",LOOKUP(C591,Instructions!$B$12:$B$20,Instructions!$E$12:$E$20)))</f>
        <v/>
      </c>
      <c r="E591" s="52" t="s">
        <v>673</v>
      </c>
    </row>
    <row r="592" spans="1:5" ht="26.25" outlineLevel="1" thickBot="1" x14ac:dyDescent="0.25">
      <c r="A592" s="36">
        <v>36</v>
      </c>
      <c r="B592" s="50" t="s">
        <v>891</v>
      </c>
      <c r="C592" s="80"/>
      <c r="D592" s="56" t="str">
        <f>IF(E592="F",IF(C592="","",LOOKUP(C592,Instructions!$B$26:$B$34,Instructions!$E$26:$E$34)),IF(C592="","",LOOKUP(C592,Instructions!$B$12:$B$20,Instructions!$E$12:$E$20)))</f>
        <v/>
      </c>
      <c r="E592" s="52" t="s">
        <v>673</v>
      </c>
    </row>
    <row r="593" spans="1:5" ht="102.75" outlineLevel="1" thickBot="1" x14ac:dyDescent="0.25">
      <c r="A593" s="36">
        <v>36</v>
      </c>
      <c r="B593" s="50" t="s">
        <v>1295</v>
      </c>
      <c r="C593" s="80"/>
      <c r="D593" s="56" t="str">
        <f>IF(E593="F",IF(C593="","",LOOKUP(C593,Instructions!$B$26:$B$34,Instructions!$E$26:$E$34)),IF(C593="","",LOOKUP(C593,Instructions!$B$12:$B$20,Instructions!$E$12:$E$20)))</f>
        <v/>
      </c>
      <c r="E593" s="52" t="s">
        <v>673</v>
      </c>
    </row>
    <row r="594" spans="1:5" ht="51.75" outlineLevel="1" thickBot="1" x14ac:dyDescent="0.25">
      <c r="A594" s="36">
        <v>37</v>
      </c>
      <c r="B594" s="50" t="s">
        <v>384</v>
      </c>
      <c r="C594" s="80"/>
      <c r="D594" s="56" t="str">
        <f>IF(E594="F",IF(C594="","",LOOKUP(C594,Instructions!$B$26:$B$34,Instructions!$E$26:$E$34)),IF(C594="","",LOOKUP(C594,Instructions!$B$12:$B$20,Instructions!$E$12:$E$20)))</f>
        <v/>
      </c>
      <c r="E594" s="52" t="s">
        <v>673</v>
      </c>
    </row>
    <row r="595" spans="1:5" ht="26.25" outlineLevel="1" thickBot="1" x14ac:dyDescent="0.25">
      <c r="A595" s="36">
        <v>38</v>
      </c>
      <c r="B595" s="50" t="s">
        <v>385</v>
      </c>
      <c r="C595" s="80"/>
      <c r="D595" s="56" t="str">
        <f>IF(E595="F",IF(C595="","",LOOKUP(C595,Instructions!$B$26:$B$34,Instructions!$E$26:$E$34)),IF(C595="","",LOOKUP(C595,Instructions!$B$12:$B$20,Instructions!$E$12:$E$20)))</f>
        <v/>
      </c>
      <c r="E595" s="52" t="s">
        <v>673</v>
      </c>
    </row>
    <row r="596" spans="1:5" ht="26.25" outlineLevel="1" thickBot="1" x14ac:dyDescent="0.25">
      <c r="A596" s="36">
        <v>39</v>
      </c>
      <c r="B596" s="50" t="s">
        <v>386</v>
      </c>
      <c r="C596" s="80"/>
      <c r="D596" s="56" t="str">
        <f>IF(E596="F",IF(C596="","",LOOKUP(C596,Instructions!$B$26:$B$34,Instructions!$E$26:$E$34)),IF(C596="","",LOOKUP(C596,Instructions!$B$12:$B$20,Instructions!$E$12:$E$20)))</f>
        <v/>
      </c>
      <c r="E596" s="52" t="s">
        <v>673</v>
      </c>
    </row>
    <row r="597" spans="1:5" ht="90" outlineLevel="1" thickBot="1" x14ac:dyDescent="0.25">
      <c r="A597" s="36">
        <v>40</v>
      </c>
      <c r="B597" s="50" t="s">
        <v>1296</v>
      </c>
      <c r="C597" s="80"/>
      <c r="D597" s="56" t="str">
        <f>IF(E597="F",IF(C597="","",LOOKUP(C597,Instructions!$B$26:$B$34,Instructions!$E$26:$E$34)),IF(C597="","",LOOKUP(C597,Instructions!$B$12:$B$20,Instructions!$E$12:$E$20)))</f>
        <v/>
      </c>
      <c r="E597" s="52" t="s">
        <v>673</v>
      </c>
    </row>
    <row r="598" spans="1:5" ht="51.75" outlineLevel="1" thickBot="1" x14ac:dyDescent="0.25">
      <c r="A598" s="36">
        <v>41</v>
      </c>
      <c r="B598" s="33" t="s">
        <v>892</v>
      </c>
      <c r="C598" s="80"/>
      <c r="D598" s="56" t="str">
        <f>IF(E598="F",IF(C598="","",LOOKUP(C598,Instructions!$B$26:$B$34,Instructions!$E$26:$E$34)),IF(C598="","",LOOKUP(C598,Instructions!$B$12:$B$20,Instructions!$E$12:$E$20)))</f>
        <v/>
      </c>
      <c r="E598" s="52" t="s">
        <v>673</v>
      </c>
    </row>
    <row r="599" spans="1:5" ht="39" outlineLevel="1" thickBot="1" x14ac:dyDescent="0.25">
      <c r="A599" s="36">
        <v>42</v>
      </c>
      <c r="B599" s="33" t="s">
        <v>387</v>
      </c>
      <c r="C599" s="80"/>
      <c r="D599" s="56" t="str">
        <f>IF(E599="F",IF(C599="","",LOOKUP(C599,Instructions!$B$26:$B$34,Instructions!$E$26:$E$34)),IF(C599="","",LOOKUP(C599,Instructions!$B$12:$B$20,Instructions!$E$12:$E$20)))</f>
        <v/>
      </c>
      <c r="E599" s="52" t="s">
        <v>673</v>
      </c>
    </row>
    <row r="600" spans="1:5" ht="39" outlineLevel="1" thickBot="1" x14ac:dyDescent="0.25">
      <c r="A600" s="36">
        <v>43</v>
      </c>
      <c r="B600" s="50" t="s">
        <v>388</v>
      </c>
      <c r="C600" s="80"/>
      <c r="D600" s="56" t="str">
        <f>IF(E600="F",IF(C600="","",LOOKUP(C600,Instructions!$B$26:$B$34,Instructions!$E$26:$E$34)),IF(C600="","",LOOKUP(C600,Instructions!$B$12:$B$20,Instructions!$E$12:$E$20)))</f>
        <v/>
      </c>
      <c r="E600" s="52" t="s">
        <v>673</v>
      </c>
    </row>
    <row r="601" spans="1:5" ht="39" outlineLevel="1" thickBot="1" x14ac:dyDescent="0.25">
      <c r="A601" s="36">
        <v>44</v>
      </c>
      <c r="B601" s="33" t="s">
        <v>893</v>
      </c>
      <c r="C601" s="80"/>
      <c r="D601" s="56" t="str">
        <f>IF(E601="F",IF(C601="","",LOOKUP(C601,Instructions!$B$26:$B$34,Instructions!$E$26:$E$34)),IF(C601="","",LOOKUP(C601,Instructions!$B$12:$B$20,Instructions!$E$12:$E$20)))</f>
        <v/>
      </c>
      <c r="E601" s="52" t="s">
        <v>673</v>
      </c>
    </row>
    <row r="602" spans="1:5" ht="26.25" outlineLevel="1" thickBot="1" x14ac:dyDescent="0.25">
      <c r="A602" s="36">
        <v>45</v>
      </c>
      <c r="B602" s="50" t="s">
        <v>1297</v>
      </c>
      <c r="C602" s="80"/>
      <c r="D602" s="56" t="str">
        <f>IF(E602="F",IF(C602="","",LOOKUP(C602,Instructions!$B$26:$B$34,Instructions!$E$26:$E$34)),IF(C602="","",LOOKUP(C602,Instructions!$B$12:$B$20,Instructions!$E$12:$E$20)))</f>
        <v/>
      </c>
      <c r="E602" s="52" t="s">
        <v>673</v>
      </c>
    </row>
    <row r="603" spans="1:5" ht="26.25" outlineLevel="1" thickBot="1" x14ac:dyDescent="0.25">
      <c r="A603" s="36">
        <v>45</v>
      </c>
      <c r="B603" s="50" t="s">
        <v>396</v>
      </c>
      <c r="C603" s="80"/>
      <c r="D603" s="56" t="str">
        <f>IF(E603="F",IF(C603="","",LOOKUP(C603,Instructions!$B$26:$B$34,Instructions!$E$26:$E$34)),IF(C603="","",LOOKUP(C603,Instructions!$B$12:$B$20,Instructions!$E$12:$E$20)))</f>
        <v/>
      </c>
      <c r="E603" s="52" t="s">
        <v>673</v>
      </c>
    </row>
    <row r="604" spans="1:5" ht="13.5" thickBot="1" x14ac:dyDescent="0.25">
      <c r="B604" s="12"/>
      <c r="C604" s="20">
        <f>COUNTA(C538:C603)</f>
        <v>0</v>
      </c>
    </row>
    <row r="605" spans="1:5" s="9" customFormat="1" ht="13.5" thickBot="1" x14ac:dyDescent="0.25">
      <c r="A605" s="40">
        <f>COUNT(A538:A603)</f>
        <v>66</v>
      </c>
      <c r="B605" s="3" t="s">
        <v>3</v>
      </c>
      <c r="C605" s="5"/>
      <c r="D605" s="44"/>
      <c r="E605" s="70"/>
    </row>
    <row r="608" spans="1:5" ht="13.5" thickBot="1" x14ac:dyDescent="0.25"/>
    <row r="609" spans="1:5" ht="13.5" thickBot="1" x14ac:dyDescent="0.25">
      <c r="B609" s="26" t="s">
        <v>16</v>
      </c>
      <c r="C609" s="76"/>
    </row>
    <row r="610" spans="1:5" x14ac:dyDescent="0.2">
      <c r="B610" s="150" t="s">
        <v>373</v>
      </c>
      <c r="C610" s="68" t="str">
        <f>C$2</f>
        <v>Offeror A</v>
      </c>
    </row>
    <row r="611" spans="1:5" ht="13.5" thickBot="1" x14ac:dyDescent="0.25">
      <c r="B611" s="151"/>
      <c r="C611" s="21"/>
    </row>
    <row r="612" spans="1:5" ht="51.75" thickBot="1" x14ac:dyDescent="0.25">
      <c r="A612" s="37">
        <v>4.1500000000000004</v>
      </c>
      <c r="B612" s="2"/>
      <c r="C612" s="28" t="s">
        <v>1166</v>
      </c>
      <c r="D612" s="28" t="s">
        <v>1635</v>
      </c>
      <c r="E612" s="28" t="s">
        <v>1636</v>
      </c>
    </row>
    <row r="613" spans="1:5" ht="39" outlineLevel="1" thickBot="1" x14ac:dyDescent="0.25">
      <c r="A613" s="36">
        <v>1</v>
      </c>
      <c r="B613" s="50" t="s">
        <v>894</v>
      </c>
      <c r="C613" s="80"/>
      <c r="D613" s="56" t="str">
        <f>IF(E613="F",IF(C613="","",LOOKUP(C613,Instructions!$B$26:$B$34,Instructions!$E$26:$E$34)),IF(C613="","",LOOKUP(C613,Instructions!$B$12:$B$20,Instructions!$E$12:$E$20)))</f>
        <v/>
      </c>
      <c r="E613" s="52" t="s">
        <v>673</v>
      </c>
    </row>
    <row r="614" spans="1:5" ht="51.75" outlineLevel="1" thickBot="1" x14ac:dyDescent="0.25">
      <c r="A614" s="36">
        <v>2</v>
      </c>
      <c r="B614" s="50" t="s">
        <v>895</v>
      </c>
      <c r="C614" s="80"/>
      <c r="D614" s="56" t="str">
        <f>IF(E614="F",IF(C614="","",LOOKUP(C614,Instructions!$B$26:$B$34,Instructions!$E$26:$E$34)),IF(C614="","",LOOKUP(C614,Instructions!$B$12:$B$20,Instructions!$E$12:$E$20)))</f>
        <v/>
      </c>
      <c r="E614" s="52" t="s">
        <v>673</v>
      </c>
    </row>
    <row r="615" spans="1:5" ht="13.5" outlineLevel="1" thickBot="1" x14ac:dyDescent="0.25">
      <c r="A615" s="36">
        <v>2</v>
      </c>
      <c r="B615" s="50" t="s">
        <v>896</v>
      </c>
      <c r="C615" s="80"/>
      <c r="D615" s="56" t="str">
        <f>IF(E615="F",IF(C615="","",LOOKUP(C615,Instructions!$B$26:$B$34,Instructions!$E$26:$E$34)),IF(C615="","",LOOKUP(C615,Instructions!$B$12:$B$20,Instructions!$E$12:$E$20)))</f>
        <v/>
      </c>
      <c r="E615" s="52" t="s">
        <v>673</v>
      </c>
    </row>
    <row r="616" spans="1:5" ht="13.5" outlineLevel="1" thickBot="1" x14ac:dyDescent="0.25">
      <c r="A616" s="36">
        <v>2</v>
      </c>
      <c r="B616" s="50" t="s">
        <v>897</v>
      </c>
      <c r="C616" s="80"/>
      <c r="D616" s="56" t="str">
        <f>IF(E616="F",IF(C616="","",LOOKUP(C616,Instructions!$B$26:$B$34,Instructions!$E$26:$E$34)),IF(C616="","",LOOKUP(C616,Instructions!$B$12:$B$20,Instructions!$E$12:$E$20)))</f>
        <v/>
      </c>
      <c r="E616" s="52" t="s">
        <v>673</v>
      </c>
    </row>
    <row r="617" spans="1:5" ht="13.5" outlineLevel="1" thickBot="1" x14ac:dyDescent="0.25">
      <c r="A617" s="36">
        <v>2</v>
      </c>
      <c r="B617" s="50" t="s">
        <v>898</v>
      </c>
      <c r="C617" s="80"/>
      <c r="D617" s="56" t="str">
        <f>IF(E617="F",IF(C617="","",LOOKUP(C617,Instructions!$B$26:$B$34,Instructions!$E$26:$E$34)),IF(C617="","",LOOKUP(C617,Instructions!$B$12:$B$20,Instructions!$E$12:$E$20)))</f>
        <v/>
      </c>
      <c r="E617" s="52" t="s">
        <v>673</v>
      </c>
    </row>
    <row r="618" spans="1:5" ht="13.5" outlineLevel="1" thickBot="1" x14ac:dyDescent="0.25">
      <c r="A618" s="36">
        <v>2</v>
      </c>
      <c r="B618" s="50" t="s">
        <v>899</v>
      </c>
      <c r="C618" s="80"/>
      <c r="D618" s="56" t="str">
        <f>IF(E618="F",IF(C618="","",LOOKUP(C618,Instructions!$B$26:$B$34,Instructions!$E$26:$E$34)),IF(C618="","",LOOKUP(C618,Instructions!$B$12:$B$20,Instructions!$E$12:$E$20)))</f>
        <v/>
      </c>
      <c r="E618" s="52" t="s">
        <v>673</v>
      </c>
    </row>
    <row r="619" spans="1:5" ht="13.5" outlineLevel="1" thickBot="1" x14ac:dyDescent="0.25">
      <c r="A619" s="36">
        <v>2</v>
      </c>
      <c r="B619" s="50" t="s">
        <v>900</v>
      </c>
      <c r="C619" s="80"/>
      <c r="D619" s="56" t="str">
        <f>IF(E619="F",IF(C619="","",LOOKUP(C619,Instructions!$B$26:$B$34,Instructions!$E$26:$E$34)),IF(C619="","",LOOKUP(C619,Instructions!$B$12:$B$20,Instructions!$E$12:$E$20)))</f>
        <v/>
      </c>
      <c r="E619" s="52" t="s">
        <v>673</v>
      </c>
    </row>
    <row r="620" spans="1:5" ht="13.5" outlineLevel="1" thickBot="1" x14ac:dyDescent="0.25">
      <c r="A620" s="36">
        <v>2</v>
      </c>
      <c r="B620" s="50" t="s">
        <v>901</v>
      </c>
      <c r="C620" s="80"/>
      <c r="D620" s="56" t="str">
        <f>IF(E620="F",IF(C620="","",LOOKUP(C620,Instructions!$B$26:$B$34,Instructions!$E$26:$E$34)),IF(C620="","",LOOKUP(C620,Instructions!$B$12:$B$20,Instructions!$E$12:$E$20)))</f>
        <v/>
      </c>
      <c r="E620" s="52" t="s">
        <v>673</v>
      </c>
    </row>
    <row r="621" spans="1:5" ht="13.5" outlineLevel="1" thickBot="1" x14ac:dyDescent="0.25">
      <c r="A621" s="36">
        <v>2</v>
      </c>
      <c r="B621" s="50" t="s">
        <v>902</v>
      </c>
      <c r="C621" s="80"/>
      <c r="D621" s="56" t="str">
        <f>IF(E621="F",IF(C621="","",LOOKUP(C621,Instructions!$B$26:$B$34,Instructions!$E$26:$E$34)),IF(C621="","",LOOKUP(C621,Instructions!$B$12:$B$20,Instructions!$E$12:$E$20)))</f>
        <v/>
      </c>
      <c r="E621" s="52" t="s">
        <v>673</v>
      </c>
    </row>
    <row r="622" spans="1:5" ht="26.25" outlineLevel="1" thickBot="1" x14ac:dyDescent="0.25">
      <c r="A622" s="36">
        <v>3</v>
      </c>
      <c r="B622" s="50" t="s">
        <v>1298</v>
      </c>
      <c r="C622" s="80"/>
      <c r="D622" s="56" t="str">
        <f>IF(E622="F",IF(C622="","",LOOKUP(C622,Instructions!$B$26:$B$34,Instructions!$E$26:$E$34)),IF(C622="","",LOOKUP(C622,Instructions!$B$12:$B$20,Instructions!$E$12:$E$20)))</f>
        <v/>
      </c>
      <c r="E622" s="52" t="s">
        <v>673</v>
      </c>
    </row>
    <row r="623" spans="1:5" ht="39" outlineLevel="1" thickBot="1" x14ac:dyDescent="0.25">
      <c r="A623" s="36">
        <v>4</v>
      </c>
      <c r="B623" s="50" t="s">
        <v>903</v>
      </c>
      <c r="C623" s="80"/>
      <c r="D623" s="56" t="str">
        <f>IF(E623="F",IF(C623="","",LOOKUP(C623,Instructions!$B$26:$B$34,Instructions!$E$26:$E$34)),IF(C623="","",LOOKUP(C623,Instructions!$B$12:$B$20,Instructions!$E$12:$E$20)))</f>
        <v/>
      </c>
      <c r="E623" s="52" t="s">
        <v>673</v>
      </c>
    </row>
    <row r="624" spans="1:5" ht="13.5" outlineLevel="1" thickBot="1" x14ac:dyDescent="0.25">
      <c r="A624" s="36">
        <v>4</v>
      </c>
      <c r="B624" s="50" t="s">
        <v>904</v>
      </c>
      <c r="C624" s="80"/>
      <c r="D624" s="56" t="str">
        <f>IF(E624="F",IF(C624="","",LOOKUP(C624,Instructions!$B$26:$B$34,Instructions!$E$26:$E$34)),IF(C624="","",LOOKUP(C624,Instructions!$B$12:$B$20,Instructions!$E$12:$E$20)))</f>
        <v/>
      </c>
      <c r="E624" s="52" t="s">
        <v>673</v>
      </c>
    </row>
    <row r="625" spans="1:5" ht="39" outlineLevel="1" thickBot="1" x14ac:dyDescent="0.25">
      <c r="A625" s="36">
        <v>4</v>
      </c>
      <c r="B625" s="50" t="s">
        <v>1299</v>
      </c>
      <c r="C625" s="80"/>
      <c r="D625" s="56" t="str">
        <f>IF(E625="F",IF(C625="","",LOOKUP(C625,Instructions!$B$26:$B$34,Instructions!$E$26:$E$34)),IF(C625="","",LOOKUP(C625,Instructions!$B$12:$B$20,Instructions!$E$12:$E$20)))</f>
        <v/>
      </c>
      <c r="E625" s="52" t="s">
        <v>673</v>
      </c>
    </row>
    <row r="626" spans="1:5" ht="26.25" outlineLevel="1" thickBot="1" x14ac:dyDescent="0.25">
      <c r="A626" s="36">
        <v>4</v>
      </c>
      <c r="B626" s="50" t="s">
        <v>1300</v>
      </c>
      <c r="C626" s="80"/>
      <c r="D626" s="56" t="str">
        <f>IF(E626="F",IF(C626="","",LOOKUP(C626,Instructions!$B$26:$B$34,Instructions!$E$26:$E$34)),IF(C626="","",LOOKUP(C626,Instructions!$B$12:$B$20,Instructions!$E$12:$E$20)))</f>
        <v/>
      </c>
      <c r="E626" s="52" t="s">
        <v>673</v>
      </c>
    </row>
    <row r="627" spans="1:5" ht="26.25" outlineLevel="1" thickBot="1" x14ac:dyDescent="0.25">
      <c r="A627" s="36">
        <v>5</v>
      </c>
      <c r="B627" s="50" t="s">
        <v>1301</v>
      </c>
      <c r="C627" s="80"/>
      <c r="D627" s="56" t="str">
        <f>IF(E627="F",IF(C627="","",LOOKUP(C627,Instructions!$B$26:$B$34,Instructions!$E$26:$E$34)),IF(C627="","",LOOKUP(C627,Instructions!$B$12:$B$20,Instructions!$E$12:$E$20)))</f>
        <v/>
      </c>
      <c r="E627" s="52" t="s">
        <v>673</v>
      </c>
    </row>
    <row r="628" spans="1:5" ht="102.75" outlineLevel="1" thickBot="1" x14ac:dyDescent="0.25">
      <c r="A628" s="36">
        <v>6</v>
      </c>
      <c r="B628" s="50" t="s">
        <v>1302</v>
      </c>
      <c r="C628" s="80"/>
      <c r="D628" s="56" t="str">
        <f>IF(E628="F",IF(C628="","",LOOKUP(C628,Instructions!$B$26:$B$34,Instructions!$E$26:$E$34)),IF(C628="","",LOOKUP(C628,Instructions!$B$12:$B$20,Instructions!$E$12:$E$20)))</f>
        <v/>
      </c>
      <c r="E628" s="52" t="s">
        <v>673</v>
      </c>
    </row>
    <row r="629" spans="1:5" ht="26.25" outlineLevel="1" thickBot="1" x14ac:dyDescent="0.25">
      <c r="A629" s="36">
        <v>7</v>
      </c>
      <c r="B629" s="33" t="s">
        <v>1303</v>
      </c>
      <c r="C629" s="80"/>
      <c r="D629" s="56" t="str">
        <f>IF(E629="F",IF(C629="","",LOOKUP(C629,Instructions!$B$26:$B$34,Instructions!$E$26:$E$34)),IF(C629="","",LOOKUP(C629,Instructions!$B$12:$B$20,Instructions!$E$12:$E$20)))</f>
        <v/>
      </c>
      <c r="E629" s="52" t="s">
        <v>673</v>
      </c>
    </row>
    <row r="630" spans="1:5" ht="13.5" outlineLevel="1" thickBot="1" x14ac:dyDescent="0.25">
      <c r="A630" s="36">
        <v>8</v>
      </c>
      <c r="B630" s="33" t="s">
        <v>397</v>
      </c>
      <c r="C630" s="80"/>
      <c r="D630" s="56" t="str">
        <f>IF(E630="F",IF(C630="","",LOOKUP(C630,Instructions!$B$26:$B$34,Instructions!$E$26:$E$34)),IF(C630="","",LOOKUP(C630,Instructions!$B$12:$B$20,Instructions!$E$12:$E$20)))</f>
        <v/>
      </c>
      <c r="E630" s="52" t="s">
        <v>673</v>
      </c>
    </row>
    <row r="631" spans="1:5" ht="26.25" outlineLevel="1" thickBot="1" x14ac:dyDescent="0.25">
      <c r="A631" s="36">
        <v>9</v>
      </c>
      <c r="B631" s="33" t="s">
        <v>398</v>
      </c>
      <c r="C631" s="80"/>
      <c r="D631" s="56" t="str">
        <f>IF(E631="F",IF(C631="","",LOOKUP(C631,Instructions!$B$26:$B$34,Instructions!$E$26:$E$34)),IF(C631="","",LOOKUP(C631,Instructions!$B$12:$B$20,Instructions!$E$12:$E$20)))</f>
        <v/>
      </c>
      <c r="E631" s="52" t="s">
        <v>673</v>
      </c>
    </row>
    <row r="632" spans="1:5" ht="26.25" outlineLevel="1" thickBot="1" x14ac:dyDescent="0.25">
      <c r="A632" s="36">
        <v>10</v>
      </c>
      <c r="B632" s="33" t="s">
        <v>1304</v>
      </c>
      <c r="C632" s="80"/>
      <c r="D632" s="56" t="str">
        <f>IF(E632="F",IF(C632="","",LOOKUP(C632,Instructions!$B$26:$B$34,Instructions!$E$26:$E$34)),IF(C632="","",LOOKUP(C632,Instructions!$B$12:$B$20,Instructions!$E$12:$E$20)))</f>
        <v/>
      </c>
      <c r="E632" s="52" t="s">
        <v>673</v>
      </c>
    </row>
    <row r="633" spans="1:5" ht="26.25" outlineLevel="1" thickBot="1" x14ac:dyDescent="0.25">
      <c r="A633" s="36">
        <v>11</v>
      </c>
      <c r="B633" s="33" t="s">
        <v>1305</v>
      </c>
      <c r="C633" s="80"/>
      <c r="D633" s="56" t="str">
        <f>IF(E633="F",IF(C633="","",LOOKUP(C633,Instructions!$B$26:$B$34,Instructions!$E$26:$E$34)),IF(C633="","",LOOKUP(C633,Instructions!$B$12:$B$20,Instructions!$E$12:$E$20)))</f>
        <v/>
      </c>
      <c r="E633" s="52" t="s">
        <v>673</v>
      </c>
    </row>
    <row r="634" spans="1:5" ht="26.25" outlineLevel="1" thickBot="1" x14ac:dyDescent="0.25">
      <c r="A634" s="36">
        <v>12</v>
      </c>
      <c r="B634" s="50" t="s">
        <v>1306</v>
      </c>
      <c r="C634" s="80"/>
      <c r="D634" s="56" t="str">
        <f>IF(E634="F",IF(C634="","",LOOKUP(C634,Instructions!$B$26:$B$34,Instructions!$E$26:$E$34)),IF(C634="","",LOOKUP(C634,Instructions!$B$12:$B$20,Instructions!$E$12:$E$20)))</f>
        <v/>
      </c>
      <c r="E634" s="52" t="s">
        <v>673</v>
      </c>
    </row>
    <row r="635" spans="1:5" ht="51.75" outlineLevel="1" thickBot="1" x14ac:dyDescent="0.25">
      <c r="A635" s="36">
        <v>12</v>
      </c>
      <c r="B635" s="50" t="s">
        <v>1307</v>
      </c>
      <c r="C635" s="80"/>
      <c r="D635" s="56" t="str">
        <f>IF(E635="F",IF(C635="","",LOOKUP(C635,Instructions!$B$26:$B$34,Instructions!$E$26:$E$34)),IF(C635="","",LOOKUP(C635,Instructions!$B$12:$B$20,Instructions!$E$12:$E$20)))</f>
        <v/>
      </c>
      <c r="E635" s="52" t="s">
        <v>673</v>
      </c>
    </row>
    <row r="636" spans="1:5" ht="26.25" outlineLevel="1" thickBot="1" x14ac:dyDescent="0.25">
      <c r="A636" s="36">
        <v>13</v>
      </c>
      <c r="B636" s="50" t="s">
        <v>1308</v>
      </c>
      <c r="C636" s="80"/>
      <c r="D636" s="56" t="str">
        <f>IF(E636="F",IF(C636="","",LOOKUP(C636,Instructions!$B$26:$B$34,Instructions!$E$26:$E$34)),IF(C636="","",LOOKUP(C636,Instructions!$B$12:$B$20,Instructions!$E$12:$E$20)))</f>
        <v/>
      </c>
      <c r="E636" s="52" t="s">
        <v>673</v>
      </c>
    </row>
    <row r="637" spans="1:5" ht="13.5" outlineLevel="1" thickBot="1" x14ac:dyDescent="0.25">
      <c r="A637" s="36">
        <v>14</v>
      </c>
      <c r="B637" s="33" t="s">
        <v>1309</v>
      </c>
      <c r="C637" s="80"/>
      <c r="D637" s="56" t="str">
        <f>IF(E637="F",IF(C637="","",LOOKUP(C637,Instructions!$B$26:$B$34,Instructions!$E$26:$E$34)),IF(C637="","",LOOKUP(C637,Instructions!$B$12:$B$20,Instructions!$E$12:$E$20)))</f>
        <v/>
      </c>
      <c r="E637" s="52" t="s">
        <v>673</v>
      </c>
    </row>
    <row r="638" spans="1:5" ht="26.25" outlineLevel="1" thickBot="1" x14ac:dyDescent="0.25">
      <c r="A638" s="36">
        <v>15</v>
      </c>
      <c r="B638" s="33" t="s">
        <v>1310</v>
      </c>
      <c r="C638" s="80"/>
      <c r="D638" s="56" t="str">
        <f>IF(E638="F",IF(C638="","",LOOKUP(C638,Instructions!$B$26:$B$34,Instructions!$E$26:$E$34)),IF(C638="","",LOOKUP(C638,Instructions!$B$12:$B$20,Instructions!$E$12:$E$20)))</f>
        <v/>
      </c>
      <c r="E638" s="52" t="s">
        <v>673</v>
      </c>
    </row>
    <row r="639" spans="1:5" ht="39" outlineLevel="1" thickBot="1" x14ac:dyDescent="0.25">
      <c r="A639" s="36">
        <v>16</v>
      </c>
      <c r="B639" s="33" t="s">
        <v>1311</v>
      </c>
      <c r="C639" s="80"/>
      <c r="D639" s="56" t="str">
        <f>IF(E639="F",IF(C639="","",LOOKUP(C639,Instructions!$B$26:$B$34,Instructions!$E$26:$E$34)),IF(C639="","",LOOKUP(C639,Instructions!$B$12:$B$20,Instructions!$E$12:$E$20)))</f>
        <v/>
      </c>
      <c r="E639" s="52" t="s">
        <v>673</v>
      </c>
    </row>
    <row r="640" spans="1:5" ht="26.25" outlineLevel="1" thickBot="1" x14ac:dyDescent="0.25">
      <c r="A640" s="36">
        <v>17</v>
      </c>
      <c r="B640" s="33" t="s">
        <v>1312</v>
      </c>
      <c r="C640" s="80"/>
      <c r="D640" s="56" t="str">
        <f>IF(E640="F",IF(C640="","",LOOKUP(C640,Instructions!$B$26:$B$34,Instructions!$E$26:$E$34)),IF(C640="","",LOOKUP(C640,Instructions!$B$12:$B$20,Instructions!$E$12:$E$20)))</f>
        <v/>
      </c>
      <c r="E640" s="52" t="s">
        <v>673</v>
      </c>
    </row>
    <row r="641" spans="1:5" ht="128.25" outlineLevel="1" thickBot="1" x14ac:dyDescent="0.25">
      <c r="A641" s="36">
        <v>18</v>
      </c>
      <c r="B641" s="50" t="s">
        <v>1313</v>
      </c>
      <c r="C641" s="80"/>
      <c r="D641" s="56" t="str">
        <f>IF(E641="F",IF(C641="","",LOOKUP(C641,Instructions!$B$26:$B$34,Instructions!$E$26:$E$34)),IF(C641="","",LOOKUP(C641,Instructions!$B$12:$B$20,Instructions!$E$12:$E$20)))</f>
        <v/>
      </c>
      <c r="E641" s="52" t="s">
        <v>673</v>
      </c>
    </row>
    <row r="642" spans="1:5" ht="39" outlineLevel="1" thickBot="1" x14ac:dyDescent="0.25">
      <c r="A642" s="36">
        <v>19</v>
      </c>
      <c r="B642" s="50" t="s">
        <v>1314</v>
      </c>
      <c r="C642" s="80"/>
      <c r="D642" s="56" t="str">
        <f>IF(E642="F",IF(C642="","",LOOKUP(C642,Instructions!$B$26:$B$34,Instructions!$E$26:$E$34)),IF(C642="","",LOOKUP(C642,Instructions!$B$12:$B$20,Instructions!$E$12:$E$20)))</f>
        <v/>
      </c>
      <c r="E642" s="52" t="s">
        <v>673</v>
      </c>
    </row>
    <row r="643" spans="1:5" ht="153.75" outlineLevel="1" thickBot="1" x14ac:dyDescent="0.25">
      <c r="A643" s="36">
        <v>20</v>
      </c>
      <c r="B643" s="50" t="s">
        <v>905</v>
      </c>
      <c r="C643" s="80"/>
      <c r="D643" s="56" t="str">
        <f>IF(E643="F",IF(C643="","",LOOKUP(C643,Instructions!$B$26:$B$34,Instructions!$E$26:$E$34)),IF(C643="","",LOOKUP(C643,Instructions!$B$12:$B$20,Instructions!$E$12:$E$20)))</f>
        <v/>
      </c>
      <c r="E643" s="52" t="s">
        <v>673</v>
      </c>
    </row>
    <row r="644" spans="1:5" ht="39" outlineLevel="1" thickBot="1" x14ac:dyDescent="0.25">
      <c r="A644" s="36">
        <v>21</v>
      </c>
      <c r="B644" s="50" t="s">
        <v>906</v>
      </c>
      <c r="C644" s="80"/>
      <c r="D644" s="56" t="str">
        <f>IF(E644="F",IF(C644="","",LOOKUP(C644,Instructions!$B$26:$B$34,Instructions!$E$26:$E$34)),IF(C644="","",LOOKUP(C644,Instructions!$B$12:$B$20,Instructions!$E$12:$E$20)))</f>
        <v/>
      </c>
      <c r="E644" s="52" t="s">
        <v>673</v>
      </c>
    </row>
    <row r="645" spans="1:5" ht="90" outlineLevel="1" thickBot="1" x14ac:dyDescent="0.25">
      <c r="A645" s="36">
        <v>22</v>
      </c>
      <c r="B645" s="50" t="s">
        <v>907</v>
      </c>
      <c r="C645" s="80"/>
      <c r="D645" s="56" t="str">
        <f>IF(E645="F",IF(C645="","",LOOKUP(C645,Instructions!$B$26:$B$34,Instructions!$E$26:$E$34)),IF(C645="","",LOOKUP(C645,Instructions!$B$12:$B$20,Instructions!$E$12:$E$20)))</f>
        <v/>
      </c>
      <c r="E645" s="52" t="s">
        <v>673</v>
      </c>
    </row>
    <row r="646" spans="1:5" ht="141" outlineLevel="1" thickBot="1" x14ac:dyDescent="0.25">
      <c r="A646" s="36">
        <v>23</v>
      </c>
      <c r="B646" s="50" t="s">
        <v>1315</v>
      </c>
      <c r="C646" s="80"/>
      <c r="D646" s="56" t="str">
        <f>IF(E646="F",IF(C646="","",LOOKUP(C646,Instructions!$B$26:$B$34,Instructions!$E$26:$E$34)),IF(C646="","",LOOKUP(C646,Instructions!$B$12:$B$20,Instructions!$E$12:$E$20)))</f>
        <v/>
      </c>
      <c r="E646" s="52" t="s">
        <v>673</v>
      </c>
    </row>
    <row r="647" spans="1:5" ht="13.5" outlineLevel="1" thickBot="1" x14ac:dyDescent="0.25">
      <c r="A647" s="36">
        <v>24</v>
      </c>
      <c r="B647" s="50" t="s">
        <v>1316</v>
      </c>
      <c r="C647" s="80"/>
      <c r="D647" s="56" t="str">
        <f>IF(E647="F",IF(C647="","",LOOKUP(C647,Instructions!$B$26:$B$34,Instructions!$E$26:$E$34)),IF(C647="","",LOOKUP(C647,Instructions!$B$12:$B$20,Instructions!$E$12:$E$20)))</f>
        <v/>
      </c>
      <c r="E647" s="52" t="s">
        <v>673</v>
      </c>
    </row>
    <row r="648" spans="1:5" ht="26.25" outlineLevel="1" thickBot="1" x14ac:dyDescent="0.25">
      <c r="A648" s="36">
        <v>24</v>
      </c>
      <c r="B648" s="50" t="s">
        <v>1317</v>
      </c>
      <c r="C648" s="80"/>
      <c r="D648" s="56" t="str">
        <f>IF(E648="F",IF(C648="","",LOOKUP(C648,Instructions!$B$26:$B$34,Instructions!$E$26:$E$34)),IF(C648="","",LOOKUP(C648,Instructions!$B$12:$B$20,Instructions!$E$12:$E$20)))</f>
        <v/>
      </c>
      <c r="E648" s="52" t="s">
        <v>673</v>
      </c>
    </row>
    <row r="649" spans="1:5" ht="39" outlineLevel="1" thickBot="1" x14ac:dyDescent="0.25">
      <c r="A649" s="36">
        <v>24</v>
      </c>
      <c r="B649" s="50" t="s">
        <v>1318</v>
      </c>
      <c r="C649" s="80"/>
      <c r="D649" s="56" t="str">
        <f>IF(E649="F",IF(C649="","",LOOKUP(C649,Instructions!$B$26:$B$34,Instructions!$E$26:$E$34)),IF(C649="","",LOOKUP(C649,Instructions!$B$12:$B$20,Instructions!$E$12:$E$20)))</f>
        <v/>
      </c>
      <c r="E649" s="52" t="s">
        <v>673</v>
      </c>
    </row>
    <row r="650" spans="1:5" ht="13.5" outlineLevel="1" thickBot="1" x14ac:dyDescent="0.25">
      <c r="A650" s="36">
        <v>24</v>
      </c>
      <c r="B650" s="50" t="s">
        <v>1319</v>
      </c>
      <c r="C650" s="80"/>
      <c r="D650" s="56" t="str">
        <f>IF(E650="F",IF(C650="","",LOOKUP(C650,Instructions!$B$26:$B$34,Instructions!$E$26:$E$34)),IF(C650="","",LOOKUP(C650,Instructions!$B$12:$B$20,Instructions!$E$12:$E$20)))</f>
        <v/>
      </c>
      <c r="E650" s="52" t="s">
        <v>673</v>
      </c>
    </row>
    <row r="651" spans="1:5" ht="13.5" outlineLevel="1" thickBot="1" x14ac:dyDescent="0.25">
      <c r="A651" s="36">
        <v>25</v>
      </c>
      <c r="B651" s="33" t="s">
        <v>1320</v>
      </c>
      <c r="C651" s="80"/>
      <c r="D651" s="56" t="str">
        <f>IF(E651="F",IF(C651="","",LOOKUP(C651,Instructions!$B$26:$B$34,Instructions!$E$26:$E$34)),IF(C651="","",LOOKUP(C651,Instructions!$B$12:$B$20,Instructions!$E$12:$E$20)))</f>
        <v/>
      </c>
      <c r="E651" s="52" t="s">
        <v>673</v>
      </c>
    </row>
    <row r="652" spans="1:5" ht="26.25" outlineLevel="1" thickBot="1" x14ac:dyDescent="0.25">
      <c r="A652" s="36">
        <v>26</v>
      </c>
      <c r="B652" s="33" t="s">
        <v>1321</v>
      </c>
      <c r="C652" s="80"/>
      <c r="D652" s="56" t="str">
        <f>IF(E652="F",IF(C652="","",LOOKUP(C652,Instructions!$B$26:$B$34,Instructions!$E$26:$E$34)),IF(C652="","",LOOKUP(C652,Instructions!$B$12:$B$20,Instructions!$E$12:$E$20)))</f>
        <v/>
      </c>
      <c r="E652" s="52" t="s">
        <v>673</v>
      </c>
    </row>
    <row r="653" spans="1:5" ht="26.25" outlineLevel="1" thickBot="1" x14ac:dyDescent="0.25">
      <c r="A653" s="36">
        <v>27</v>
      </c>
      <c r="B653" s="33" t="s">
        <v>1322</v>
      </c>
      <c r="C653" s="80"/>
      <c r="D653" s="56" t="str">
        <f>IF(E653="F",IF(C653="","",LOOKUP(C653,Instructions!$B$26:$B$34,Instructions!$E$26:$E$34)),IF(C653="","",LOOKUP(C653,Instructions!$B$12:$B$20,Instructions!$E$12:$E$20)))</f>
        <v/>
      </c>
      <c r="E653" s="52" t="s">
        <v>673</v>
      </c>
    </row>
    <row r="654" spans="1:5" ht="26.25" outlineLevel="1" thickBot="1" x14ac:dyDescent="0.25">
      <c r="A654" s="36">
        <v>28</v>
      </c>
      <c r="B654" s="33" t="s">
        <v>1323</v>
      </c>
      <c r="C654" s="80"/>
      <c r="D654" s="56" t="str">
        <f>IF(E654="F",IF(C654="","",LOOKUP(C654,Instructions!$B$26:$B$34,Instructions!$E$26:$E$34)),IF(C654="","",LOOKUP(C654,Instructions!$B$12:$B$20,Instructions!$E$12:$E$20)))</f>
        <v/>
      </c>
      <c r="E654" s="52" t="s">
        <v>673</v>
      </c>
    </row>
    <row r="655" spans="1:5" ht="90" outlineLevel="1" thickBot="1" x14ac:dyDescent="0.25">
      <c r="A655" s="36">
        <v>29</v>
      </c>
      <c r="B655" s="50" t="s">
        <v>399</v>
      </c>
      <c r="C655" s="80"/>
      <c r="D655" s="56" t="str">
        <f>IF(E655="F",IF(C655="","",LOOKUP(C655,Instructions!$B$26:$B$34,Instructions!$E$26:$E$34)),IF(C655="","",LOOKUP(C655,Instructions!$B$12:$B$20,Instructions!$E$12:$E$20)))</f>
        <v/>
      </c>
      <c r="E655" s="52" t="s">
        <v>673</v>
      </c>
    </row>
    <row r="656" spans="1:5" ht="90" outlineLevel="1" thickBot="1" x14ac:dyDescent="0.25">
      <c r="A656" s="36">
        <v>30</v>
      </c>
      <c r="B656" s="50" t="s">
        <v>1324</v>
      </c>
      <c r="C656" s="80"/>
      <c r="D656" s="56" t="str">
        <f>IF(E656="F",IF(C656="","",LOOKUP(C656,Instructions!$B$26:$B$34,Instructions!$E$26:$E$34)),IF(C656="","",LOOKUP(C656,Instructions!$B$12:$B$20,Instructions!$E$12:$E$20)))</f>
        <v/>
      </c>
      <c r="E656" s="52" t="s">
        <v>673</v>
      </c>
    </row>
    <row r="657" spans="1:5" ht="13.5" thickBot="1" x14ac:dyDescent="0.25">
      <c r="B657" s="12"/>
      <c r="C657" s="20">
        <f>COUNTA(C613:C656)</f>
        <v>0</v>
      </c>
    </row>
    <row r="658" spans="1:5" s="9" customFormat="1" ht="13.5" thickBot="1" x14ac:dyDescent="0.25">
      <c r="A658" s="40">
        <f>COUNT(A613:A656)</f>
        <v>44</v>
      </c>
      <c r="B658" s="3" t="s">
        <v>3</v>
      </c>
      <c r="C658" s="5"/>
      <c r="D658" s="44"/>
      <c r="E658" s="70"/>
    </row>
  </sheetData>
  <mergeCells count="4">
    <mergeCell ref="B22:C22"/>
    <mergeCell ref="B27:B28"/>
    <mergeCell ref="B535:B536"/>
    <mergeCell ref="B610:B611"/>
  </mergeCell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C525:C528 C30:C67 C77:C102 C112:C147 C157:C191 C201:C204 C214:C275 C285:C316 C326:C355 C365:C386 C396:C398 C408:C458 C538:C603 C613:C656 C468:C515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82"/>
  <sheetViews>
    <sheetView view="pageBreakPreview" topLeftCell="A18" zoomScaleNormal="100" zoomScaleSheetLayoutView="100" workbookViewId="0">
      <selection activeCell="C22" sqref="C22"/>
    </sheetView>
  </sheetViews>
  <sheetFormatPr defaultColWidth="10.28515625" defaultRowHeight="12.75" outlineLevelRow="1" x14ac:dyDescent="0.2"/>
  <cols>
    <col min="1" max="1" width="6.28515625" customWidth="1"/>
    <col min="2" max="2" width="51.7109375" customWidth="1"/>
    <col min="3" max="3" width="13" customWidth="1"/>
    <col min="4" max="4" width="50.7109375" style="44" customWidth="1"/>
  </cols>
  <sheetData>
    <row r="1" spans="1:3" ht="13.5" thickBot="1" x14ac:dyDescent="0.25">
      <c r="B1" s="22" t="s">
        <v>2</v>
      </c>
      <c r="C1" s="75"/>
    </row>
    <row r="2" spans="1:3" ht="15.75" x14ac:dyDescent="0.25">
      <c r="B2" s="29" t="s">
        <v>636</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A66</f>
        <v>43</v>
      </c>
      <c r="B5" s="7" t="str">
        <f>B19</f>
        <v>Repository Management</v>
      </c>
      <c r="C5" s="13">
        <f>C65</f>
        <v>0</v>
      </c>
    </row>
    <row r="6" spans="1:3" ht="13.5" outlineLevel="1" thickBot="1" x14ac:dyDescent="0.25">
      <c r="A6" s="40">
        <f>A107</f>
        <v>32</v>
      </c>
      <c r="B6" s="7" t="str">
        <f>B71</f>
        <v>Retrieval</v>
      </c>
      <c r="C6" s="13">
        <f>C106</f>
        <v>0</v>
      </c>
    </row>
    <row r="7" spans="1:3" ht="13.5" outlineLevel="1" thickBot="1" x14ac:dyDescent="0.25">
      <c r="A7" s="40">
        <f>A133</f>
        <v>17</v>
      </c>
      <c r="B7" s="7" t="str">
        <f>B112</f>
        <v>Document Assembly</v>
      </c>
      <c r="C7" s="13">
        <f>C132</f>
        <v>0</v>
      </c>
    </row>
    <row r="8" spans="1:3" ht="13.5" outlineLevel="1" thickBot="1" x14ac:dyDescent="0.25">
      <c r="A8" s="40">
        <f>A157</f>
        <v>15</v>
      </c>
      <c r="B8" s="7" t="str">
        <f>B138</f>
        <v>Publishing</v>
      </c>
      <c r="C8" s="13">
        <f>C156</f>
        <v>0</v>
      </c>
    </row>
    <row r="9" spans="1:3" ht="13.5" outlineLevel="1" thickBot="1" x14ac:dyDescent="0.25">
      <c r="A9" s="40">
        <f>A176</f>
        <v>10</v>
      </c>
      <c r="B9" s="7" t="str">
        <f>B163</f>
        <v>Correspondence Mgmt</v>
      </c>
      <c r="C9" s="13">
        <f>C175</f>
        <v>0</v>
      </c>
    </row>
    <row r="10" spans="1:3" ht="13.5" outlineLevel="1" thickBot="1" x14ac:dyDescent="0.25">
      <c r="A10" s="40">
        <f>A204</f>
        <v>19</v>
      </c>
      <c r="B10" s="7" t="str">
        <f>B181</f>
        <v>Printing</v>
      </c>
      <c r="C10" s="13">
        <f>C203</f>
        <v>0</v>
      </c>
    </row>
    <row r="11" spans="1:3" ht="13.5" outlineLevel="1" thickBot="1" x14ac:dyDescent="0.25">
      <c r="A11" s="40">
        <f>A282</f>
        <v>69</v>
      </c>
      <c r="B11" s="7" t="str">
        <f>B209</f>
        <v>Correspondence Tracking</v>
      </c>
      <c r="C11" s="13">
        <f>C281</f>
        <v>0</v>
      </c>
    </row>
    <row r="12" spans="1:3" ht="13.5" thickBot="1" x14ac:dyDescent="0.25">
      <c r="A12" s="40">
        <f>SUM(A5:A11)</f>
        <v>205</v>
      </c>
      <c r="B12" s="3" t="s">
        <v>3</v>
      </c>
      <c r="C12" s="13">
        <f>SUM(C5:C11)</f>
        <v>0</v>
      </c>
    </row>
    <row r="13" spans="1:3" ht="13.5" thickBot="1" x14ac:dyDescent="0.25">
      <c r="B13" s="4" t="s">
        <v>8</v>
      </c>
      <c r="C13" s="5"/>
    </row>
    <row r="14" spans="1:3" x14ac:dyDescent="0.2">
      <c r="B14" s="149"/>
      <c r="C14" s="149"/>
    </row>
    <row r="17" spans="1:5" ht="13.5" thickBot="1" x14ac:dyDescent="0.25"/>
    <row r="18" spans="1:5" ht="13.5" thickBot="1" x14ac:dyDescent="0.25">
      <c r="B18" s="26" t="s">
        <v>16</v>
      </c>
      <c r="C18" s="76"/>
    </row>
    <row r="19" spans="1:5" ht="15.75" x14ac:dyDescent="0.25">
      <c r="B19" s="23" t="s">
        <v>400</v>
      </c>
      <c r="C19" s="68" t="str">
        <f>C$2</f>
        <v>Offeror A</v>
      </c>
    </row>
    <row r="20" spans="1:5" ht="16.5" thickBot="1" x14ac:dyDescent="0.3">
      <c r="B20" s="15"/>
      <c r="C20" s="21"/>
    </row>
    <row r="21" spans="1:5" ht="51.75" thickBot="1" x14ac:dyDescent="0.25">
      <c r="A21" s="37">
        <v>5.0999999999999996</v>
      </c>
      <c r="B21" s="2"/>
      <c r="C21" s="28" t="s">
        <v>1166</v>
      </c>
      <c r="D21" s="28" t="s">
        <v>1635</v>
      </c>
      <c r="E21" s="28" t="s">
        <v>1636</v>
      </c>
    </row>
    <row r="22" spans="1:5" ht="13.5" outlineLevel="1" thickBot="1" x14ac:dyDescent="0.25">
      <c r="A22" s="38">
        <v>1</v>
      </c>
      <c r="B22" s="33" t="s">
        <v>401</v>
      </c>
      <c r="C22" s="80"/>
      <c r="D22" s="56" t="str">
        <f>IF(E22="F",IF(C22="","",LOOKUP(C22,Instructions!$B$26:$B$34,Instructions!$E$26:$E$34)),IF(C22="","",LOOKUP(C22,Instructions!$B$12:$B$20,Instructions!$E$12:$E$20)))</f>
        <v/>
      </c>
      <c r="E22" s="57" t="s">
        <v>673</v>
      </c>
    </row>
    <row r="23" spans="1:5" ht="39" outlineLevel="1" thickBot="1" x14ac:dyDescent="0.25">
      <c r="A23" s="38">
        <v>2</v>
      </c>
      <c r="B23" s="33" t="s">
        <v>908</v>
      </c>
      <c r="C23" s="80"/>
      <c r="D23" s="56" t="str">
        <f>IF(E23="F",IF(C23="","",LOOKUP(C23,Instructions!$B$26:$B$34,Instructions!$E$26:$E$34)),IF(C23="","",LOOKUP(C23,Instructions!$B$12:$B$20,Instructions!$E$12:$E$20)))</f>
        <v/>
      </c>
      <c r="E23" s="57" t="s">
        <v>673</v>
      </c>
    </row>
    <row r="24" spans="1:5" ht="90" outlineLevel="1" thickBot="1" x14ac:dyDescent="0.25">
      <c r="A24" s="38">
        <v>3</v>
      </c>
      <c r="B24" s="50" t="s">
        <v>909</v>
      </c>
      <c r="C24" s="80"/>
      <c r="D24" s="56" t="str">
        <f>IF(E24="F",IF(C24="","",LOOKUP(C24,Instructions!$B$26:$B$34,Instructions!$E$26:$E$34)),IF(C24="","",LOOKUP(C24,Instructions!$B$12:$B$20,Instructions!$E$12:$E$20)))</f>
        <v/>
      </c>
      <c r="E24" s="57" t="s">
        <v>673</v>
      </c>
    </row>
    <row r="25" spans="1:5" ht="51.75" outlineLevel="1" thickBot="1" x14ac:dyDescent="0.25">
      <c r="A25" s="38">
        <v>4</v>
      </c>
      <c r="B25" s="50" t="s">
        <v>910</v>
      </c>
      <c r="C25" s="80"/>
      <c r="D25" s="56" t="str">
        <f>IF(E25="F",IF(C25="","",LOOKUP(C25,Instructions!$B$26:$B$34,Instructions!$E$26:$E$34)),IF(C25="","",LOOKUP(C25,Instructions!$B$12:$B$20,Instructions!$E$12:$E$20)))</f>
        <v/>
      </c>
      <c r="E25" s="57" t="s">
        <v>673</v>
      </c>
    </row>
    <row r="26" spans="1:5" ht="26.25" outlineLevel="1" thickBot="1" x14ac:dyDescent="0.25">
      <c r="A26" s="38">
        <v>5</v>
      </c>
      <c r="B26" s="33" t="s">
        <v>402</v>
      </c>
      <c r="C26" s="80"/>
      <c r="D26" s="56" t="str">
        <f>IF(E26="F",IF(C26="","",LOOKUP(C26,Instructions!$B$26:$B$34,Instructions!$E$26:$E$34)),IF(C26="","",LOOKUP(C26,Instructions!$B$12:$B$20,Instructions!$E$12:$E$20)))</f>
        <v/>
      </c>
      <c r="E26" s="57" t="s">
        <v>673</v>
      </c>
    </row>
    <row r="27" spans="1:5" ht="26.25" outlineLevel="1" thickBot="1" x14ac:dyDescent="0.25">
      <c r="A27" s="38">
        <v>6</v>
      </c>
      <c r="B27" s="33" t="s">
        <v>403</v>
      </c>
      <c r="C27" s="80"/>
      <c r="D27" s="56" t="str">
        <f>IF(E27="F",IF(C27="","",LOOKUP(C27,Instructions!$B$26:$B$34,Instructions!$E$26:$E$34)),IF(C27="","",LOOKUP(C27,Instructions!$B$12:$B$20,Instructions!$E$12:$E$20)))</f>
        <v/>
      </c>
      <c r="E27" s="57" t="s">
        <v>673</v>
      </c>
    </row>
    <row r="28" spans="1:5" ht="26.25" outlineLevel="1" thickBot="1" x14ac:dyDescent="0.25">
      <c r="A28" s="38">
        <v>7</v>
      </c>
      <c r="B28" s="33" t="s">
        <v>404</v>
      </c>
      <c r="C28" s="80"/>
      <c r="D28" s="56" t="str">
        <f>IF(E28="F",IF(C28="","",LOOKUP(C28,Instructions!$B$26:$B$34,Instructions!$E$26:$E$34)),IF(C28="","",LOOKUP(C28,Instructions!$B$12:$B$20,Instructions!$E$12:$E$20)))</f>
        <v/>
      </c>
      <c r="E28" s="57" t="s">
        <v>673</v>
      </c>
    </row>
    <row r="29" spans="1:5" ht="26.25" outlineLevel="1" thickBot="1" x14ac:dyDescent="0.25">
      <c r="A29" s="38">
        <v>8</v>
      </c>
      <c r="B29" s="33" t="s">
        <v>405</v>
      </c>
      <c r="C29" s="80"/>
      <c r="D29" s="56" t="str">
        <f>IF(E29="F",IF(C29="","",LOOKUP(C29,Instructions!$B$26:$B$34,Instructions!$E$26:$E$34)),IF(C29="","",LOOKUP(C29,Instructions!$B$12:$B$20,Instructions!$E$12:$E$20)))</f>
        <v/>
      </c>
      <c r="E29" s="57" t="s">
        <v>673</v>
      </c>
    </row>
    <row r="30" spans="1:5" ht="39" outlineLevel="1" thickBot="1" x14ac:dyDescent="0.25">
      <c r="A30" s="38">
        <v>9</v>
      </c>
      <c r="B30" s="33" t="s">
        <v>1325</v>
      </c>
      <c r="C30" s="80"/>
      <c r="D30" s="56" t="str">
        <f>IF(E30="F",IF(C30="","",LOOKUP(C30,Instructions!$B$26:$B$34,Instructions!$E$26:$E$34)),IF(C30="","",LOOKUP(C30,Instructions!$B$12:$B$20,Instructions!$E$12:$E$20)))</f>
        <v/>
      </c>
      <c r="E30" s="57" t="s">
        <v>673</v>
      </c>
    </row>
    <row r="31" spans="1:5" ht="26.25" outlineLevel="1" thickBot="1" x14ac:dyDescent="0.25">
      <c r="A31" s="38">
        <v>10</v>
      </c>
      <c r="B31" s="33" t="s">
        <v>406</v>
      </c>
      <c r="C31" s="80"/>
      <c r="D31" s="56" t="str">
        <f>IF(E31="F",IF(C31="","",LOOKUP(C31,Instructions!$B$26:$B$34,Instructions!$E$26:$E$34)),IF(C31="","",LOOKUP(C31,Instructions!$B$12:$B$20,Instructions!$E$12:$E$20)))</f>
        <v/>
      </c>
      <c r="E31" s="57" t="s">
        <v>673</v>
      </c>
    </row>
    <row r="32" spans="1:5" ht="39" outlineLevel="1" thickBot="1" x14ac:dyDescent="0.25">
      <c r="A32" s="38">
        <v>11</v>
      </c>
      <c r="B32" s="33" t="s">
        <v>911</v>
      </c>
      <c r="C32" s="80"/>
      <c r="D32" s="56" t="str">
        <f>IF(E32="F",IF(C32="","",LOOKUP(C32,Instructions!$B$26:$B$34,Instructions!$E$26:$E$34)),IF(C32="","",LOOKUP(C32,Instructions!$B$12:$B$20,Instructions!$E$12:$E$20)))</f>
        <v/>
      </c>
      <c r="E32" s="57" t="s">
        <v>673</v>
      </c>
    </row>
    <row r="33" spans="1:5" ht="39" outlineLevel="1" thickBot="1" x14ac:dyDescent="0.25">
      <c r="A33" s="38">
        <v>12</v>
      </c>
      <c r="B33" s="33" t="s">
        <v>912</v>
      </c>
      <c r="C33" s="80"/>
      <c r="D33" s="56" t="str">
        <f>IF(E33="F",IF(C33="","",LOOKUP(C33,Instructions!$B$26:$B$34,Instructions!$E$26:$E$34)),IF(C33="","",LOOKUP(C33,Instructions!$B$12:$B$20,Instructions!$E$12:$E$20)))</f>
        <v/>
      </c>
      <c r="E33" s="57" t="s">
        <v>673</v>
      </c>
    </row>
    <row r="34" spans="1:5" ht="26.25" outlineLevel="1" thickBot="1" x14ac:dyDescent="0.25">
      <c r="A34" s="38">
        <v>13</v>
      </c>
      <c r="B34" s="33" t="s">
        <v>913</v>
      </c>
      <c r="C34" s="80"/>
      <c r="D34" s="56" t="str">
        <f>IF(E34="F",IF(C34="","",LOOKUP(C34,Instructions!$B$26:$B$34,Instructions!$E$26:$E$34)),IF(C34="","",LOOKUP(C34,Instructions!$B$12:$B$20,Instructions!$E$12:$E$20)))</f>
        <v/>
      </c>
      <c r="E34" s="57" t="s">
        <v>673</v>
      </c>
    </row>
    <row r="35" spans="1:5" ht="51.75" outlineLevel="1" thickBot="1" x14ac:dyDescent="0.25">
      <c r="A35" s="38">
        <v>14</v>
      </c>
      <c r="B35" s="33" t="s">
        <v>914</v>
      </c>
      <c r="C35" s="80"/>
      <c r="D35" s="56" t="str">
        <f>IF(E35="F",IF(C35="","",LOOKUP(C35,Instructions!$B$26:$B$34,Instructions!$E$26:$E$34)),IF(C35="","",LOOKUP(C35,Instructions!$B$12:$B$20,Instructions!$E$12:$E$20)))</f>
        <v/>
      </c>
      <c r="E35" s="57" t="s">
        <v>673</v>
      </c>
    </row>
    <row r="36" spans="1:5" ht="294" outlineLevel="1" thickBot="1" x14ac:dyDescent="0.25">
      <c r="A36" s="38">
        <v>15</v>
      </c>
      <c r="B36" s="50" t="s">
        <v>1326</v>
      </c>
      <c r="C36" s="80"/>
      <c r="D36" s="56" t="str">
        <f>IF(E36="F",IF(C36="","",LOOKUP(C36,Instructions!$B$26:$B$34,Instructions!$E$26:$E$34)),IF(C36="","",LOOKUP(C36,Instructions!$B$12:$B$20,Instructions!$E$12:$E$20)))</f>
        <v/>
      </c>
      <c r="E36" s="57" t="s">
        <v>673</v>
      </c>
    </row>
    <row r="37" spans="1:5" ht="51.75" outlineLevel="1" thickBot="1" x14ac:dyDescent="0.25">
      <c r="A37" s="38">
        <v>16</v>
      </c>
      <c r="B37" s="50" t="s">
        <v>915</v>
      </c>
      <c r="C37" s="80"/>
      <c r="D37" s="56" t="str">
        <f>IF(E37="F",IF(C37="","",LOOKUP(C37,Instructions!$B$26:$B$34,Instructions!$E$26:$E$34)),IF(C37="","",LOOKUP(C37,Instructions!$B$12:$B$20,Instructions!$E$12:$E$20)))</f>
        <v/>
      </c>
      <c r="E37" s="57" t="s">
        <v>673</v>
      </c>
    </row>
    <row r="38" spans="1:5" ht="26.25" outlineLevel="1" thickBot="1" x14ac:dyDescent="0.25">
      <c r="A38" s="38">
        <v>17</v>
      </c>
      <c r="B38" s="33" t="s">
        <v>407</v>
      </c>
      <c r="C38" s="80"/>
      <c r="D38" s="56" t="str">
        <f>IF(E38="F",IF(C38="","",LOOKUP(C38,Instructions!$B$26:$B$34,Instructions!$E$26:$E$34)),IF(C38="","",LOOKUP(C38,Instructions!$B$12:$B$20,Instructions!$E$12:$E$20)))</f>
        <v/>
      </c>
      <c r="E38" s="57" t="s">
        <v>673</v>
      </c>
    </row>
    <row r="39" spans="1:5" ht="26.25" outlineLevel="1" thickBot="1" x14ac:dyDescent="0.25">
      <c r="A39" s="38">
        <v>18</v>
      </c>
      <c r="B39" s="33" t="s">
        <v>408</v>
      </c>
      <c r="C39" s="80"/>
      <c r="D39" s="56" t="str">
        <f>IF(E39="F",IF(C39="","",LOOKUP(C39,Instructions!$B$26:$B$34,Instructions!$E$26:$E$34)),IF(C39="","",LOOKUP(C39,Instructions!$B$12:$B$20,Instructions!$E$12:$E$20)))</f>
        <v/>
      </c>
      <c r="E39" s="57" t="s">
        <v>673</v>
      </c>
    </row>
    <row r="40" spans="1:5" ht="26.25" outlineLevel="1" thickBot="1" x14ac:dyDescent="0.25">
      <c r="A40" s="38">
        <v>19</v>
      </c>
      <c r="B40" s="33" t="s">
        <v>409</v>
      </c>
      <c r="C40" s="80"/>
      <c r="D40" s="56" t="str">
        <f>IF(E40="F",IF(C40="","",LOOKUP(C40,Instructions!$B$26:$B$34,Instructions!$E$26:$E$34)),IF(C40="","",LOOKUP(C40,Instructions!$B$12:$B$20,Instructions!$E$12:$E$20)))</f>
        <v/>
      </c>
      <c r="E40" s="57" t="s">
        <v>673</v>
      </c>
    </row>
    <row r="41" spans="1:5" ht="26.25" outlineLevel="1" thickBot="1" x14ac:dyDescent="0.25">
      <c r="A41" s="38">
        <v>20</v>
      </c>
      <c r="B41" s="33" t="s">
        <v>410</v>
      </c>
      <c r="C41" s="80"/>
      <c r="D41" s="56" t="str">
        <f>IF(E41="F",IF(C41="","",LOOKUP(C41,Instructions!$B$26:$B$34,Instructions!$E$26:$E$34)),IF(C41="","",LOOKUP(C41,Instructions!$B$12:$B$20,Instructions!$E$12:$E$20)))</f>
        <v/>
      </c>
      <c r="E41" s="57" t="s">
        <v>673</v>
      </c>
    </row>
    <row r="42" spans="1:5" ht="26.25" outlineLevel="1" thickBot="1" x14ac:dyDescent="0.25">
      <c r="A42" s="38">
        <v>21</v>
      </c>
      <c r="B42" s="33" t="s">
        <v>411</v>
      </c>
      <c r="C42" s="80"/>
      <c r="D42" s="56" t="str">
        <f>IF(E42="F",IF(C42="","",LOOKUP(C42,Instructions!$B$26:$B$34,Instructions!$E$26:$E$34)),IF(C42="","",LOOKUP(C42,Instructions!$B$12:$B$20,Instructions!$E$12:$E$20)))</f>
        <v/>
      </c>
      <c r="E42" s="57" t="s">
        <v>673</v>
      </c>
    </row>
    <row r="43" spans="1:5" ht="26.25" outlineLevel="1" thickBot="1" x14ac:dyDescent="0.25">
      <c r="A43" s="38">
        <v>22</v>
      </c>
      <c r="B43" s="33" t="s">
        <v>412</v>
      </c>
      <c r="C43" s="80"/>
      <c r="D43" s="56" t="str">
        <f>IF(E43="F",IF(C43="","",LOOKUP(C43,Instructions!$B$26:$B$34,Instructions!$E$26:$E$34)),IF(C43="","",LOOKUP(C43,Instructions!$B$12:$B$20,Instructions!$E$12:$E$20)))</f>
        <v/>
      </c>
      <c r="E43" s="57" t="s">
        <v>673</v>
      </c>
    </row>
    <row r="44" spans="1:5" ht="26.25" outlineLevel="1" thickBot="1" x14ac:dyDescent="0.25">
      <c r="A44" s="38">
        <v>23</v>
      </c>
      <c r="B44" s="33" t="s">
        <v>413</v>
      </c>
      <c r="C44" s="80"/>
      <c r="D44" s="56" t="str">
        <f>IF(E44="F",IF(C44="","",LOOKUP(C44,Instructions!$B$26:$B$34,Instructions!$E$26:$E$34)),IF(C44="","",LOOKUP(C44,Instructions!$B$12:$B$20,Instructions!$E$12:$E$20)))</f>
        <v/>
      </c>
      <c r="E44" s="57" t="s">
        <v>673</v>
      </c>
    </row>
    <row r="45" spans="1:5" ht="26.25" outlineLevel="1" thickBot="1" x14ac:dyDescent="0.25">
      <c r="A45" s="38">
        <v>24</v>
      </c>
      <c r="B45" s="33" t="s">
        <v>414</v>
      </c>
      <c r="C45" s="80"/>
      <c r="D45" s="56" t="str">
        <f>IF(E45="F",IF(C45="","",LOOKUP(C45,Instructions!$B$26:$B$34,Instructions!$E$26:$E$34)),IF(C45="","",LOOKUP(C45,Instructions!$B$12:$B$20,Instructions!$E$12:$E$20)))</f>
        <v/>
      </c>
      <c r="E45" s="57" t="s">
        <v>673</v>
      </c>
    </row>
    <row r="46" spans="1:5" ht="26.25" outlineLevel="1" thickBot="1" x14ac:dyDescent="0.25">
      <c r="A46" s="38">
        <v>25</v>
      </c>
      <c r="B46" s="33" t="s">
        <v>415</v>
      </c>
      <c r="C46" s="80"/>
      <c r="D46" s="56" t="str">
        <f>IF(E46="F",IF(C46="","",LOOKUP(C46,Instructions!$B$26:$B$34,Instructions!$E$26:$E$34)),IF(C46="","",LOOKUP(C46,Instructions!$B$12:$B$20,Instructions!$E$12:$E$20)))</f>
        <v/>
      </c>
      <c r="E46" s="57" t="s">
        <v>673</v>
      </c>
    </row>
    <row r="47" spans="1:5" ht="26.25" outlineLevel="1" thickBot="1" x14ac:dyDescent="0.25">
      <c r="A47" s="38">
        <v>26</v>
      </c>
      <c r="B47" s="33" t="s">
        <v>416</v>
      </c>
      <c r="C47" s="80"/>
      <c r="D47" s="56" t="str">
        <f>IF(E47="F",IF(C47="","",LOOKUP(C47,Instructions!$B$26:$B$34,Instructions!$E$26:$E$34)),IF(C47="","",LOOKUP(C47,Instructions!$B$12:$B$20,Instructions!$E$12:$E$20)))</f>
        <v/>
      </c>
      <c r="E47" s="57" t="s">
        <v>673</v>
      </c>
    </row>
    <row r="48" spans="1:5" ht="26.25" outlineLevel="1" thickBot="1" x14ac:dyDescent="0.25">
      <c r="A48" s="38">
        <v>27</v>
      </c>
      <c r="B48" s="33" t="s">
        <v>417</v>
      </c>
      <c r="C48" s="80"/>
      <c r="D48" s="56" t="str">
        <f>IF(E48="F",IF(C48="","",LOOKUP(C48,Instructions!$B$26:$B$34,Instructions!$E$26:$E$34)),IF(C48="","",LOOKUP(C48,Instructions!$B$12:$B$20,Instructions!$E$12:$E$20)))</f>
        <v/>
      </c>
      <c r="E48" s="57" t="s">
        <v>673</v>
      </c>
    </row>
    <row r="49" spans="1:5" ht="51.75" outlineLevel="1" thickBot="1" x14ac:dyDescent="0.25">
      <c r="A49" s="38">
        <v>28</v>
      </c>
      <c r="B49" s="50" t="s">
        <v>418</v>
      </c>
      <c r="C49" s="80"/>
      <c r="D49" s="56" t="str">
        <f>IF(E49="F",IF(C49="","",LOOKUP(C49,Instructions!$B$26:$B$34,Instructions!$E$26:$E$34)),IF(C49="","",LOOKUP(C49,Instructions!$B$12:$B$20,Instructions!$E$12:$E$20)))</f>
        <v/>
      </c>
      <c r="E49" s="57" t="s">
        <v>673</v>
      </c>
    </row>
    <row r="50" spans="1:5" ht="26.25" outlineLevel="1" thickBot="1" x14ac:dyDescent="0.25">
      <c r="A50" s="38">
        <v>29</v>
      </c>
      <c r="B50" s="50" t="s">
        <v>419</v>
      </c>
      <c r="C50" s="80"/>
      <c r="D50" s="56" t="str">
        <f>IF(E50="F",IF(C50="","",LOOKUP(C50,Instructions!$B$26:$B$34,Instructions!$E$26:$E$34)),IF(C50="","",LOOKUP(C50,Instructions!$B$12:$B$20,Instructions!$E$12:$E$20)))</f>
        <v/>
      </c>
      <c r="E50" s="57" t="s">
        <v>673</v>
      </c>
    </row>
    <row r="51" spans="1:5" ht="128.25" outlineLevel="1" thickBot="1" x14ac:dyDescent="0.25">
      <c r="A51" s="38">
        <v>30</v>
      </c>
      <c r="B51" s="50" t="s">
        <v>1327</v>
      </c>
      <c r="C51" s="80"/>
      <c r="D51" s="56" t="str">
        <f>IF(E51="F",IF(C51="","",LOOKUP(C51,Instructions!$B$26:$B$34,Instructions!$E$26:$E$34)),IF(C51="","",LOOKUP(C51,Instructions!$B$12:$B$20,Instructions!$E$12:$E$20)))</f>
        <v/>
      </c>
      <c r="E51" s="57" t="s">
        <v>673</v>
      </c>
    </row>
    <row r="52" spans="1:5" ht="26.25" outlineLevel="1" thickBot="1" x14ac:dyDescent="0.25">
      <c r="A52" s="38">
        <v>31</v>
      </c>
      <c r="B52" s="50" t="s">
        <v>420</v>
      </c>
      <c r="C52" s="80"/>
      <c r="D52" s="56" t="str">
        <f>IF(E52="F",IF(C52="","",LOOKUP(C52,Instructions!$B$26:$B$34,Instructions!$E$26:$E$34)),IF(C52="","",LOOKUP(C52,Instructions!$B$12:$B$20,Instructions!$E$12:$E$20)))</f>
        <v/>
      </c>
      <c r="E52" s="57" t="s">
        <v>673</v>
      </c>
    </row>
    <row r="53" spans="1:5" ht="90" outlineLevel="1" thickBot="1" x14ac:dyDescent="0.25">
      <c r="A53" s="38">
        <v>32</v>
      </c>
      <c r="B53" s="50" t="s">
        <v>421</v>
      </c>
      <c r="C53" s="80"/>
      <c r="D53" s="56" t="str">
        <f>IF(E53="F",IF(C53="","",LOOKUP(C53,Instructions!$B$26:$B$34,Instructions!$E$26:$E$34)),IF(C53="","",LOOKUP(C53,Instructions!$B$12:$B$20,Instructions!$E$12:$E$20)))</f>
        <v/>
      </c>
      <c r="E53" s="57" t="s">
        <v>673</v>
      </c>
    </row>
    <row r="54" spans="1:5" ht="26.25" outlineLevel="1" thickBot="1" x14ac:dyDescent="0.25">
      <c r="A54" s="38">
        <v>33</v>
      </c>
      <c r="B54" s="33" t="s">
        <v>422</v>
      </c>
      <c r="C54" s="80"/>
      <c r="D54" s="56" t="str">
        <f>IF(E54="F",IF(C54="","",LOOKUP(C54,Instructions!$B$26:$B$34,Instructions!$E$26:$E$34)),IF(C54="","",LOOKUP(C54,Instructions!$B$12:$B$20,Instructions!$E$12:$E$20)))</f>
        <v/>
      </c>
      <c r="E54" s="57" t="s">
        <v>673</v>
      </c>
    </row>
    <row r="55" spans="1:5" ht="26.25" outlineLevel="1" thickBot="1" x14ac:dyDescent="0.25">
      <c r="A55" s="38">
        <v>34</v>
      </c>
      <c r="B55" s="33" t="s">
        <v>423</v>
      </c>
      <c r="C55" s="80"/>
      <c r="D55" s="56" t="str">
        <f>IF(E55="F",IF(C55="","",LOOKUP(C55,Instructions!$B$26:$B$34,Instructions!$E$26:$E$34)),IF(C55="","",LOOKUP(C55,Instructions!$B$12:$B$20,Instructions!$E$12:$E$20)))</f>
        <v/>
      </c>
      <c r="E55" s="57" t="s">
        <v>673</v>
      </c>
    </row>
    <row r="56" spans="1:5" ht="26.25" outlineLevel="1" thickBot="1" x14ac:dyDescent="0.25">
      <c r="A56" s="38">
        <v>35</v>
      </c>
      <c r="B56" s="33" t="s">
        <v>424</v>
      </c>
      <c r="C56" s="80"/>
      <c r="D56" s="56" t="str">
        <f>IF(E56="F",IF(C56="","",LOOKUP(C56,Instructions!$B$26:$B$34,Instructions!$E$26:$E$34)),IF(C56="","",LOOKUP(C56,Instructions!$B$12:$B$20,Instructions!$E$12:$E$20)))</f>
        <v/>
      </c>
      <c r="E56" s="57" t="s">
        <v>673</v>
      </c>
    </row>
    <row r="57" spans="1:5" ht="39" outlineLevel="1" thickBot="1" x14ac:dyDescent="0.25">
      <c r="A57" s="38">
        <v>36</v>
      </c>
      <c r="B57" s="33" t="s">
        <v>916</v>
      </c>
      <c r="C57" s="80"/>
      <c r="D57" s="56" t="str">
        <f>IF(E57="F",IF(C57="","",LOOKUP(C57,Instructions!$B$26:$B$34,Instructions!$E$26:$E$34)),IF(C57="","",LOOKUP(C57,Instructions!$B$12:$B$20,Instructions!$E$12:$E$20)))</f>
        <v/>
      </c>
      <c r="E57" s="57" t="s">
        <v>673</v>
      </c>
    </row>
    <row r="58" spans="1:5" ht="77.25" outlineLevel="1" thickBot="1" x14ac:dyDescent="0.25">
      <c r="A58" s="38">
        <v>37</v>
      </c>
      <c r="B58" s="50" t="s">
        <v>425</v>
      </c>
      <c r="C58" s="80"/>
      <c r="D58" s="56" t="str">
        <f>IF(E58="F",IF(C58="","",LOOKUP(C58,Instructions!$B$26:$B$34,Instructions!$E$26:$E$34)),IF(C58="","",LOOKUP(C58,Instructions!$B$12:$B$20,Instructions!$E$12:$E$20)))</f>
        <v/>
      </c>
      <c r="E58" s="57" t="s">
        <v>673</v>
      </c>
    </row>
    <row r="59" spans="1:5" ht="39" outlineLevel="1" thickBot="1" x14ac:dyDescent="0.25">
      <c r="A59" s="38">
        <v>38</v>
      </c>
      <c r="B59" s="50" t="s">
        <v>917</v>
      </c>
      <c r="C59" s="80"/>
      <c r="D59" s="56" t="str">
        <f>IF(E59="F",IF(C59="","",LOOKUP(C59,Instructions!$B$26:$B$34,Instructions!$E$26:$E$34)),IF(C59="","",LOOKUP(C59,Instructions!$B$12:$B$20,Instructions!$E$12:$E$20)))</f>
        <v/>
      </c>
      <c r="E59" s="57" t="s">
        <v>673</v>
      </c>
    </row>
    <row r="60" spans="1:5" ht="51.75" outlineLevel="1" thickBot="1" x14ac:dyDescent="0.25">
      <c r="A60" s="38">
        <v>39</v>
      </c>
      <c r="B60" s="50" t="s">
        <v>426</v>
      </c>
      <c r="C60" s="80"/>
      <c r="D60" s="56" t="str">
        <f>IF(E60="F",IF(C60="","",LOOKUP(C60,Instructions!$B$26:$B$34,Instructions!$E$26:$E$34)),IF(C60="","",LOOKUP(C60,Instructions!$B$12:$B$20,Instructions!$E$12:$E$20)))</f>
        <v/>
      </c>
      <c r="E60" s="57" t="s">
        <v>673</v>
      </c>
    </row>
    <row r="61" spans="1:5" ht="39" outlineLevel="1" thickBot="1" x14ac:dyDescent="0.25">
      <c r="A61" s="38">
        <v>40</v>
      </c>
      <c r="B61" s="50" t="s">
        <v>427</v>
      </c>
      <c r="C61" s="80"/>
      <c r="D61" s="56" t="str">
        <f>IF(E61="F",IF(C61="","",LOOKUP(C61,Instructions!$B$26:$B$34,Instructions!$E$26:$E$34)),IF(C61="","",LOOKUP(C61,Instructions!$B$12:$B$20,Instructions!$E$12:$E$20)))</f>
        <v/>
      </c>
      <c r="E61" s="57" t="s">
        <v>673</v>
      </c>
    </row>
    <row r="62" spans="1:5" ht="26.25" outlineLevel="1" thickBot="1" x14ac:dyDescent="0.25">
      <c r="A62" s="38">
        <v>41</v>
      </c>
      <c r="B62" s="33" t="s">
        <v>1328</v>
      </c>
      <c r="C62" s="80"/>
      <c r="D62" s="56" t="str">
        <f>IF(E62="F",IF(C62="","",LOOKUP(C62,Instructions!$B$26:$B$34,Instructions!$E$26:$E$34)),IF(C62="","",LOOKUP(C62,Instructions!$B$12:$B$20,Instructions!$E$12:$E$20)))</f>
        <v/>
      </c>
      <c r="E62" s="57" t="s">
        <v>673</v>
      </c>
    </row>
    <row r="63" spans="1:5" ht="39" outlineLevel="1" thickBot="1" x14ac:dyDescent="0.25">
      <c r="A63" s="38">
        <v>42</v>
      </c>
      <c r="B63" s="33" t="s">
        <v>1329</v>
      </c>
      <c r="C63" s="80"/>
      <c r="D63" s="56" t="str">
        <f>IF(E63="F",IF(C63="","",LOOKUP(C63,Instructions!$B$26:$B$34,Instructions!$E$26:$E$34)),IF(C63="","",LOOKUP(C63,Instructions!$B$12:$B$20,Instructions!$E$12:$E$20)))</f>
        <v/>
      </c>
      <c r="E63" s="57" t="s">
        <v>673</v>
      </c>
    </row>
    <row r="64" spans="1:5" ht="39" outlineLevel="1" thickBot="1" x14ac:dyDescent="0.25">
      <c r="A64" s="38">
        <v>43</v>
      </c>
      <c r="B64" s="33" t="s">
        <v>429</v>
      </c>
      <c r="C64" s="80"/>
      <c r="D64" s="56" t="str">
        <f>IF(E64="F",IF(C64="","",LOOKUP(C64,Instructions!$B$26:$B$34,Instructions!$E$26:$E$34)),IF(C64="","",LOOKUP(C64,Instructions!$B$12:$B$20,Instructions!$E$12:$E$20)))</f>
        <v/>
      </c>
      <c r="E64" s="57" t="s">
        <v>673</v>
      </c>
    </row>
    <row r="65" spans="1:5" ht="13.5" thickBot="1" x14ac:dyDescent="0.25">
      <c r="B65" s="12"/>
      <c r="C65" s="20">
        <f>COUNTA(C22:C64)</f>
        <v>0</v>
      </c>
      <c r="D65" s="47"/>
    </row>
    <row r="66" spans="1:5" s="9" customFormat="1" ht="13.5" thickBot="1" x14ac:dyDescent="0.25">
      <c r="A66" s="40">
        <f>COUNT(A22:A64)</f>
        <v>43</v>
      </c>
      <c r="B66" s="3" t="s">
        <v>3</v>
      </c>
      <c r="C66" s="5"/>
      <c r="D66" s="47"/>
    </row>
    <row r="67" spans="1:5" x14ac:dyDescent="0.2">
      <c r="B67" s="1"/>
      <c r="D67" s="47"/>
    </row>
    <row r="68" spans="1:5" x14ac:dyDescent="0.2">
      <c r="D68" s="47"/>
    </row>
    <row r="69" spans="1:5" ht="13.5" thickBot="1" x14ac:dyDescent="0.25">
      <c r="D69" s="47"/>
    </row>
    <row r="70" spans="1:5" ht="13.5" thickBot="1" x14ac:dyDescent="0.25">
      <c r="B70" s="26" t="s">
        <v>16</v>
      </c>
      <c r="C70" s="76"/>
      <c r="D70" s="47"/>
    </row>
    <row r="71" spans="1:5" ht="15.75" x14ac:dyDescent="0.25">
      <c r="B71" s="23" t="s">
        <v>4</v>
      </c>
      <c r="C71" s="68" t="str">
        <f>C$2</f>
        <v>Offeror A</v>
      </c>
      <c r="D71" s="47"/>
    </row>
    <row r="72" spans="1:5" ht="16.5" thickBot="1" x14ac:dyDescent="0.3">
      <c r="B72" s="15"/>
      <c r="C72" s="21"/>
      <c r="D72" s="47"/>
    </row>
    <row r="73" spans="1:5" ht="51.75" thickBot="1" x14ac:dyDescent="0.25">
      <c r="A73" s="37">
        <v>5.2</v>
      </c>
      <c r="B73" s="2"/>
      <c r="C73" s="28" t="s">
        <v>1166</v>
      </c>
      <c r="D73" s="28" t="s">
        <v>1635</v>
      </c>
      <c r="E73" s="28" t="s">
        <v>1636</v>
      </c>
    </row>
    <row r="74" spans="1:5" ht="26.25" outlineLevel="1" thickBot="1" x14ac:dyDescent="0.25">
      <c r="A74" s="36">
        <v>1</v>
      </c>
      <c r="B74" s="50" t="s">
        <v>1330</v>
      </c>
      <c r="C74" s="80"/>
      <c r="D74" s="56" t="str">
        <f>IF(E74="F",IF(C74="","",LOOKUP(C74,Instructions!$B$26:$B$34,Instructions!$E$26:$E$34)),IF(C74="","",LOOKUP(C74,Instructions!$B$12:$B$20,Instructions!$E$12:$E$20)))</f>
        <v/>
      </c>
      <c r="E74" s="57" t="s">
        <v>673</v>
      </c>
    </row>
    <row r="75" spans="1:5" ht="26.25" outlineLevel="1" thickBot="1" x14ac:dyDescent="0.25">
      <c r="A75" s="36">
        <v>2</v>
      </c>
      <c r="B75" s="33" t="s">
        <v>428</v>
      </c>
      <c r="C75" s="80"/>
      <c r="D75" s="56" t="str">
        <f>IF(E75="F",IF(C75="","",LOOKUP(C75,Instructions!$B$26:$B$34,Instructions!$E$26:$E$34)),IF(C75="","",LOOKUP(C75,Instructions!$B$12:$B$20,Instructions!$E$12:$E$20)))</f>
        <v/>
      </c>
      <c r="E75" s="57" t="s">
        <v>673</v>
      </c>
    </row>
    <row r="76" spans="1:5" ht="26.25" outlineLevel="1" thickBot="1" x14ac:dyDescent="0.25">
      <c r="A76" s="36">
        <v>3</v>
      </c>
      <c r="B76" s="33" t="s">
        <v>431</v>
      </c>
      <c r="C76" s="80"/>
      <c r="D76" s="56" t="str">
        <f>IF(E76="F",IF(C76="","",LOOKUP(C76,Instructions!$B$26:$B$34,Instructions!$E$26:$E$34)),IF(C76="","",LOOKUP(C76,Instructions!$B$12:$B$20,Instructions!$E$12:$E$20)))</f>
        <v/>
      </c>
      <c r="E76" s="57" t="s">
        <v>673</v>
      </c>
    </row>
    <row r="77" spans="1:5" ht="39" outlineLevel="1" thickBot="1" x14ac:dyDescent="0.25">
      <c r="A77" s="36">
        <v>4</v>
      </c>
      <c r="B77" s="33" t="s">
        <v>432</v>
      </c>
      <c r="C77" s="80"/>
      <c r="D77" s="56" t="str">
        <f>IF(E77="F",IF(C77="","",LOOKUP(C77,Instructions!$B$26:$B$34,Instructions!$E$26:$E$34)),IF(C77="","",LOOKUP(C77,Instructions!$B$12:$B$20,Instructions!$E$12:$E$20)))</f>
        <v/>
      </c>
      <c r="E77" s="57" t="s">
        <v>673</v>
      </c>
    </row>
    <row r="78" spans="1:5" ht="26.25" outlineLevel="1" thickBot="1" x14ac:dyDescent="0.25">
      <c r="A78" s="36">
        <v>5</v>
      </c>
      <c r="B78" s="33" t="s">
        <v>433</v>
      </c>
      <c r="C78" s="80"/>
      <c r="D78" s="56" t="str">
        <f>IF(E78="F",IF(C78="","",LOOKUP(C78,Instructions!$B$26:$B$34,Instructions!$E$26:$E$34)),IF(C78="","",LOOKUP(C78,Instructions!$B$12:$B$20,Instructions!$E$12:$E$20)))</f>
        <v/>
      </c>
      <c r="E78" s="57" t="s">
        <v>673</v>
      </c>
    </row>
    <row r="79" spans="1:5" ht="26.25" outlineLevel="1" thickBot="1" x14ac:dyDescent="0.25">
      <c r="A79" s="36">
        <v>6</v>
      </c>
      <c r="B79" s="33" t="s">
        <v>434</v>
      </c>
      <c r="C79" s="80"/>
      <c r="D79" s="56" t="str">
        <f>IF(E79="F",IF(C79="","",LOOKUP(C79,Instructions!$B$26:$B$34,Instructions!$E$26:$E$34)),IF(C79="","",LOOKUP(C79,Instructions!$B$12:$B$20,Instructions!$E$12:$E$20)))</f>
        <v/>
      </c>
      <c r="E79" s="57" t="s">
        <v>673</v>
      </c>
    </row>
    <row r="80" spans="1:5" ht="77.25" outlineLevel="1" thickBot="1" x14ac:dyDescent="0.25">
      <c r="A80" s="36">
        <v>7</v>
      </c>
      <c r="B80" s="50" t="s">
        <v>1331</v>
      </c>
      <c r="C80" s="80"/>
      <c r="D80" s="56" t="str">
        <f>IF(E80="F",IF(C80="","",LOOKUP(C80,Instructions!$B$26:$B$34,Instructions!$E$26:$E$34)),IF(C80="","",LOOKUP(C80,Instructions!$B$12:$B$20,Instructions!$E$12:$E$20)))</f>
        <v/>
      </c>
      <c r="E80" s="57" t="s">
        <v>673</v>
      </c>
    </row>
    <row r="81" spans="1:5" ht="39" outlineLevel="1" thickBot="1" x14ac:dyDescent="0.25">
      <c r="A81" s="36">
        <v>8</v>
      </c>
      <c r="B81" s="33" t="s">
        <v>435</v>
      </c>
      <c r="C81" s="80"/>
      <c r="D81" s="56" t="str">
        <f>IF(E81="F",IF(C81="","",LOOKUP(C81,Instructions!$B$26:$B$34,Instructions!$E$26:$E$34)),IF(C81="","",LOOKUP(C81,Instructions!$B$12:$B$20,Instructions!$E$12:$E$20)))</f>
        <v/>
      </c>
      <c r="E81" s="57" t="s">
        <v>673</v>
      </c>
    </row>
    <row r="82" spans="1:5" ht="39" outlineLevel="1" thickBot="1" x14ac:dyDescent="0.25">
      <c r="A82" s="36">
        <v>9</v>
      </c>
      <c r="B82" s="33" t="s">
        <v>436</v>
      </c>
      <c r="C82" s="80"/>
      <c r="D82" s="56" t="str">
        <f>IF(E82="F",IF(C82="","",LOOKUP(C82,Instructions!$B$26:$B$34,Instructions!$E$26:$E$34)),IF(C82="","",LOOKUP(C82,Instructions!$B$12:$B$20,Instructions!$E$12:$E$20)))</f>
        <v/>
      </c>
      <c r="E82" s="57" t="s">
        <v>673</v>
      </c>
    </row>
    <row r="83" spans="1:5" ht="26.25" outlineLevel="1" thickBot="1" x14ac:dyDescent="0.25">
      <c r="A83" s="36">
        <v>10</v>
      </c>
      <c r="B83" s="33" t="s">
        <v>437</v>
      </c>
      <c r="C83" s="80"/>
      <c r="D83" s="56" t="str">
        <f>IF(E83="F",IF(C83="","",LOOKUP(C83,Instructions!$B$26:$B$34,Instructions!$E$26:$E$34)),IF(C83="","",LOOKUP(C83,Instructions!$B$12:$B$20,Instructions!$E$12:$E$20)))</f>
        <v/>
      </c>
      <c r="E83" s="57" t="s">
        <v>673</v>
      </c>
    </row>
    <row r="84" spans="1:5" ht="153.75" outlineLevel="1" thickBot="1" x14ac:dyDescent="0.25">
      <c r="A84" s="36">
        <v>11</v>
      </c>
      <c r="B84" s="50" t="s">
        <v>438</v>
      </c>
      <c r="C84" s="80"/>
      <c r="D84" s="56" t="str">
        <f>IF(E84="F",IF(C84="","",LOOKUP(C84,Instructions!$B$26:$B$34,Instructions!$E$26:$E$34)),IF(C84="","",LOOKUP(C84,Instructions!$B$12:$B$20,Instructions!$E$12:$E$20)))</f>
        <v/>
      </c>
      <c r="E84" s="57" t="s">
        <v>673</v>
      </c>
    </row>
    <row r="85" spans="1:5" ht="39" outlineLevel="1" thickBot="1" x14ac:dyDescent="0.25">
      <c r="A85" s="36">
        <v>12</v>
      </c>
      <c r="B85" s="50" t="s">
        <v>439</v>
      </c>
      <c r="C85" s="80"/>
      <c r="D85" s="56" t="str">
        <f>IF(E85="F",IF(C85="","",LOOKUP(C85,Instructions!$B$26:$B$34,Instructions!$E$26:$E$34)),IF(C85="","",LOOKUP(C85,Instructions!$B$12:$B$20,Instructions!$E$12:$E$20)))</f>
        <v/>
      </c>
      <c r="E85" s="57" t="s">
        <v>673</v>
      </c>
    </row>
    <row r="86" spans="1:5" ht="51.75" outlineLevel="1" thickBot="1" x14ac:dyDescent="0.25">
      <c r="A86" s="36">
        <v>13</v>
      </c>
      <c r="B86" s="50" t="s">
        <v>440</v>
      </c>
      <c r="C86" s="80"/>
      <c r="D86" s="56" t="str">
        <f>IF(E86="F",IF(C86="","",LOOKUP(C86,Instructions!$B$26:$B$34,Instructions!$E$26:$E$34)),IF(C86="","",LOOKUP(C86,Instructions!$B$12:$B$20,Instructions!$E$12:$E$20)))</f>
        <v/>
      </c>
      <c r="E86" s="57" t="s">
        <v>673</v>
      </c>
    </row>
    <row r="87" spans="1:5" ht="64.5" outlineLevel="1" thickBot="1" x14ac:dyDescent="0.25">
      <c r="A87" s="36">
        <v>14</v>
      </c>
      <c r="B87" s="50" t="s">
        <v>918</v>
      </c>
      <c r="C87" s="80"/>
      <c r="D87" s="56" t="str">
        <f>IF(E87="F",IF(C87="","",LOOKUP(C87,Instructions!$B$26:$B$34,Instructions!$E$26:$E$34)),IF(C87="","",LOOKUP(C87,Instructions!$B$12:$B$20,Instructions!$E$12:$E$20)))</f>
        <v/>
      </c>
      <c r="E87" s="57" t="s">
        <v>673</v>
      </c>
    </row>
    <row r="88" spans="1:5" ht="90" outlineLevel="1" thickBot="1" x14ac:dyDescent="0.25">
      <c r="A88" s="36">
        <v>15</v>
      </c>
      <c r="B88" s="50" t="s">
        <v>441</v>
      </c>
      <c r="C88" s="80"/>
      <c r="D88" s="56" t="str">
        <f>IF(E88="F",IF(C88="","",LOOKUP(C88,Instructions!$B$26:$B$34,Instructions!$E$26:$E$34)),IF(C88="","",LOOKUP(C88,Instructions!$B$12:$B$20,Instructions!$E$12:$E$20)))</f>
        <v/>
      </c>
      <c r="E88" s="57" t="s">
        <v>673</v>
      </c>
    </row>
    <row r="89" spans="1:5" ht="64.5" outlineLevel="1" thickBot="1" x14ac:dyDescent="0.25">
      <c r="A89" s="36">
        <v>16</v>
      </c>
      <c r="B89" s="50" t="s">
        <v>442</v>
      </c>
      <c r="C89" s="80"/>
      <c r="D89" s="56" t="str">
        <f>IF(E89="F",IF(C89="","",LOOKUP(C89,Instructions!$B$26:$B$34,Instructions!$E$26:$E$34)),IF(C89="","",LOOKUP(C89,Instructions!$B$12:$B$20,Instructions!$E$12:$E$20)))</f>
        <v/>
      </c>
      <c r="E89" s="57" t="s">
        <v>673</v>
      </c>
    </row>
    <row r="90" spans="1:5" ht="77.25" outlineLevel="1" thickBot="1" x14ac:dyDescent="0.25">
      <c r="A90" s="36">
        <v>17</v>
      </c>
      <c r="B90" s="50" t="s">
        <v>443</v>
      </c>
      <c r="C90" s="80"/>
      <c r="D90" s="56" t="str">
        <f>IF(E90="F",IF(C90="","",LOOKUP(C90,Instructions!$B$26:$B$34,Instructions!$E$26:$E$34)),IF(C90="","",LOOKUP(C90,Instructions!$B$12:$B$20,Instructions!$E$12:$E$20)))</f>
        <v/>
      </c>
      <c r="E90" s="57" t="s">
        <v>673</v>
      </c>
    </row>
    <row r="91" spans="1:5" ht="64.5" outlineLevel="1" thickBot="1" x14ac:dyDescent="0.25">
      <c r="A91" s="36">
        <v>18</v>
      </c>
      <c r="B91" s="50" t="s">
        <v>444</v>
      </c>
      <c r="C91" s="80"/>
      <c r="D91" s="56" t="str">
        <f>IF(E91="F",IF(C91="","",LOOKUP(C91,Instructions!$B$26:$B$34,Instructions!$E$26:$E$34)),IF(C91="","",LOOKUP(C91,Instructions!$B$12:$B$20,Instructions!$E$12:$E$20)))</f>
        <v/>
      </c>
      <c r="E91" s="57" t="s">
        <v>673</v>
      </c>
    </row>
    <row r="92" spans="1:5" ht="51.75" outlineLevel="1" thickBot="1" x14ac:dyDescent="0.25">
      <c r="A92" s="36">
        <v>19</v>
      </c>
      <c r="B92" s="50" t="s">
        <v>445</v>
      </c>
      <c r="C92" s="80"/>
      <c r="D92" s="56" t="str">
        <f>IF(E92="F",IF(C92="","",LOOKUP(C92,Instructions!$B$26:$B$34,Instructions!$E$26:$E$34)),IF(C92="","",LOOKUP(C92,Instructions!$B$12:$B$20,Instructions!$E$12:$E$20)))</f>
        <v/>
      </c>
      <c r="E92" s="57" t="s">
        <v>673</v>
      </c>
    </row>
    <row r="93" spans="1:5" ht="64.5" outlineLevel="1" thickBot="1" x14ac:dyDescent="0.25">
      <c r="A93" s="36">
        <v>20</v>
      </c>
      <c r="B93" s="50" t="s">
        <v>446</v>
      </c>
      <c r="C93" s="80"/>
      <c r="D93" s="56" t="str">
        <f>IF(E93="F",IF(C93="","",LOOKUP(C93,Instructions!$B$26:$B$34,Instructions!$E$26:$E$34)),IF(C93="","",LOOKUP(C93,Instructions!$B$12:$B$20,Instructions!$E$12:$E$20)))</f>
        <v/>
      </c>
      <c r="E93" s="57" t="s">
        <v>673</v>
      </c>
    </row>
    <row r="94" spans="1:5" ht="64.5" outlineLevel="1" thickBot="1" x14ac:dyDescent="0.25">
      <c r="A94" s="36">
        <v>21</v>
      </c>
      <c r="B94" s="50" t="s">
        <v>919</v>
      </c>
      <c r="C94" s="80"/>
      <c r="D94" s="56" t="str">
        <f>IF(E94="F",IF(C94="","",LOOKUP(C94,Instructions!$B$26:$B$34,Instructions!$E$26:$E$34)),IF(C94="","",LOOKUP(C94,Instructions!$B$12:$B$20,Instructions!$E$12:$E$20)))</f>
        <v/>
      </c>
      <c r="E94" s="57" t="s">
        <v>673</v>
      </c>
    </row>
    <row r="95" spans="1:5" ht="51.75" outlineLevel="1" thickBot="1" x14ac:dyDescent="0.25">
      <c r="A95" s="36">
        <v>21</v>
      </c>
      <c r="B95" s="50" t="s">
        <v>920</v>
      </c>
      <c r="C95" s="80"/>
      <c r="D95" s="56" t="str">
        <f>IF(E95="F",IF(C95="","",LOOKUP(C95,Instructions!$B$26:$B$34,Instructions!$E$26:$E$34)),IF(C95="","",LOOKUP(C95,Instructions!$B$12:$B$20,Instructions!$E$12:$E$20)))</f>
        <v/>
      </c>
      <c r="E95" s="57" t="s">
        <v>673</v>
      </c>
    </row>
    <row r="96" spans="1:5" ht="51.75" outlineLevel="1" thickBot="1" x14ac:dyDescent="0.25">
      <c r="A96" s="36">
        <v>21</v>
      </c>
      <c r="B96" s="50" t="s">
        <v>921</v>
      </c>
      <c r="C96" s="80"/>
      <c r="D96" s="56" t="str">
        <f>IF(E96="F",IF(C96="","",LOOKUP(C96,Instructions!$B$26:$B$34,Instructions!$E$26:$E$34)),IF(C96="","",LOOKUP(C96,Instructions!$B$12:$B$20,Instructions!$E$12:$E$20)))</f>
        <v/>
      </c>
      <c r="E96" s="57" t="s">
        <v>673</v>
      </c>
    </row>
    <row r="97" spans="1:5" ht="64.5" outlineLevel="1" thickBot="1" x14ac:dyDescent="0.25">
      <c r="A97" s="36">
        <v>22</v>
      </c>
      <c r="B97" s="50" t="s">
        <v>447</v>
      </c>
      <c r="C97" s="80"/>
      <c r="D97" s="56" t="str">
        <f>IF(E97="F",IF(C97="","",LOOKUP(C97,Instructions!$B$26:$B$34,Instructions!$E$26:$E$34)),IF(C97="","",LOOKUP(C97,Instructions!$B$12:$B$20,Instructions!$E$12:$E$20)))</f>
        <v/>
      </c>
      <c r="E97" s="57" t="s">
        <v>673</v>
      </c>
    </row>
    <row r="98" spans="1:5" ht="102.75" outlineLevel="1" thickBot="1" x14ac:dyDescent="0.25">
      <c r="A98" s="36">
        <v>23</v>
      </c>
      <c r="B98" s="50" t="s">
        <v>1332</v>
      </c>
      <c r="C98" s="80"/>
      <c r="D98" s="56" t="str">
        <f>IF(E98="F",IF(C98="","",LOOKUP(C98,Instructions!$B$26:$B$34,Instructions!$E$26:$E$34)),IF(C98="","",LOOKUP(C98,Instructions!$B$12:$B$20,Instructions!$E$12:$E$20)))</f>
        <v/>
      </c>
      <c r="E98" s="57" t="s">
        <v>673</v>
      </c>
    </row>
    <row r="99" spans="1:5" ht="90" outlineLevel="1" thickBot="1" x14ac:dyDescent="0.25">
      <c r="A99" s="36">
        <v>24</v>
      </c>
      <c r="B99" s="50" t="s">
        <v>448</v>
      </c>
      <c r="C99" s="80"/>
      <c r="D99" s="56" t="str">
        <f>IF(E99="F",IF(C99="","",LOOKUP(C99,Instructions!$B$26:$B$34,Instructions!$E$26:$E$34)),IF(C99="","",LOOKUP(C99,Instructions!$B$12:$B$20,Instructions!$E$12:$E$20)))</f>
        <v/>
      </c>
      <c r="E99" s="57" t="s">
        <v>673</v>
      </c>
    </row>
    <row r="100" spans="1:5" ht="128.25" outlineLevel="1" thickBot="1" x14ac:dyDescent="0.25">
      <c r="A100" s="36">
        <v>25</v>
      </c>
      <c r="B100" s="50" t="s">
        <v>430</v>
      </c>
      <c r="C100" s="80"/>
      <c r="D100" s="56" t="str">
        <f>IF(E100="F",IF(C100="","",LOOKUP(C100,Instructions!$B$26:$B$34,Instructions!$E$26:$E$34)),IF(C100="","",LOOKUP(C100,Instructions!$B$12:$B$20,Instructions!$E$12:$E$20)))</f>
        <v/>
      </c>
      <c r="E100" s="57" t="s">
        <v>673</v>
      </c>
    </row>
    <row r="101" spans="1:5" ht="64.5" outlineLevel="1" thickBot="1" x14ac:dyDescent="0.25">
      <c r="A101" s="36">
        <v>26</v>
      </c>
      <c r="B101" s="50" t="s">
        <v>922</v>
      </c>
      <c r="C101" s="80"/>
      <c r="D101" s="56" t="str">
        <f>IF(E101="F",IF(C101="","",LOOKUP(C101,Instructions!$B$26:$B$34,Instructions!$E$26:$E$34)),IF(C101="","",LOOKUP(C101,Instructions!$B$12:$B$20,Instructions!$E$12:$E$20)))</f>
        <v/>
      </c>
      <c r="E101" s="57" t="s">
        <v>673</v>
      </c>
    </row>
    <row r="102" spans="1:5" ht="90" outlineLevel="1" thickBot="1" x14ac:dyDescent="0.25">
      <c r="A102" s="36">
        <v>27</v>
      </c>
      <c r="B102" s="50" t="s">
        <v>923</v>
      </c>
      <c r="C102" s="80"/>
      <c r="D102" s="56" t="str">
        <f>IF(E102="F",IF(C102="","",LOOKUP(C102,Instructions!$B$26:$B$34,Instructions!$E$26:$E$34)),IF(C102="","",LOOKUP(C102,Instructions!$B$12:$B$20,Instructions!$E$12:$E$20)))</f>
        <v/>
      </c>
      <c r="E102" s="57" t="s">
        <v>673</v>
      </c>
    </row>
    <row r="103" spans="1:5" ht="77.25" outlineLevel="1" thickBot="1" x14ac:dyDescent="0.25">
      <c r="A103" s="36">
        <v>27</v>
      </c>
      <c r="B103" s="50" t="s">
        <v>1333</v>
      </c>
      <c r="C103" s="80"/>
      <c r="D103" s="56" t="str">
        <f>IF(E103="F",IF(C103="","",LOOKUP(C103,Instructions!$B$26:$B$34,Instructions!$E$26:$E$34)),IF(C103="","",LOOKUP(C103,Instructions!$B$12:$B$20,Instructions!$E$12:$E$20)))</f>
        <v/>
      </c>
      <c r="E103" s="57" t="s">
        <v>673</v>
      </c>
    </row>
    <row r="104" spans="1:5" ht="51.75" outlineLevel="1" thickBot="1" x14ac:dyDescent="0.25">
      <c r="A104" s="36">
        <v>27</v>
      </c>
      <c r="B104" s="50" t="s">
        <v>1334</v>
      </c>
      <c r="C104" s="80"/>
      <c r="D104" s="56" t="str">
        <f>IF(E104="F",IF(C104="","",LOOKUP(C104,Instructions!$B$26:$B$34,Instructions!$E$26:$E$34)),IF(C104="","",LOOKUP(C104,Instructions!$B$12:$B$20,Instructions!$E$12:$E$20)))</f>
        <v/>
      </c>
      <c r="E104" s="57" t="s">
        <v>673</v>
      </c>
    </row>
    <row r="105" spans="1:5" ht="77.25" outlineLevel="1" thickBot="1" x14ac:dyDescent="0.25">
      <c r="A105" s="36">
        <v>27</v>
      </c>
      <c r="B105" s="50" t="s">
        <v>1335</v>
      </c>
      <c r="C105" s="80"/>
      <c r="D105" s="56" t="str">
        <f>IF(E105="F",IF(C105="","",LOOKUP(C105,Instructions!$B$26:$B$34,Instructions!$E$26:$E$34)),IF(C105="","",LOOKUP(C105,Instructions!$B$12:$B$20,Instructions!$E$12:$E$20)))</f>
        <v/>
      </c>
      <c r="E105" s="57" t="s">
        <v>673</v>
      </c>
    </row>
    <row r="106" spans="1:5" ht="13.5" thickBot="1" x14ac:dyDescent="0.25">
      <c r="B106" s="12"/>
      <c r="C106" s="20">
        <f>COUNTA(C74:C105)</f>
        <v>0</v>
      </c>
      <c r="D106" s="47"/>
    </row>
    <row r="107" spans="1:5" s="9" customFormat="1" ht="13.5" thickBot="1" x14ac:dyDescent="0.25">
      <c r="A107" s="40">
        <f>COUNT(A74:A105)</f>
        <v>32</v>
      </c>
      <c r="B107" s="3" t="s">
        <v>3</v>
      </c>
      <c r="C107" s="5"/>
      <c r="D107" s="47"/>
    </row>
    <row r="108" spans="1:5" x14ac:dyDescent="0.2">
      <c r="D108" s="47"/>
    </row>
    <row r="109" spans="1:5" x14ac:dyDescent="0.2">
      <c r="D109" s="47"/>
    </row>
    <row r="110" spans="1:5" ht="13.5" thickBot="1" x14ac:dyDescent="0.25">
      <c r="D110" s="47"/>
    </row>
    <row r="111" spans="1:5" ht="13.5" thickBot="1" x14ac:dyDescent="0.25">
      <c r="B111" s="26" t="s">
        <v>16</v>
      </c>
      <c r="C111" s="76"/>
      <c r="D111" s="47"/>
    </row>
    <row r="112" spans="1:5" ht="15.75" x14ac:dyDescent="0.25">
      <c r="B112" s="23" t="s">
        <v>46</v>
      </c>
      <c r="C112" s="68" t="str">
        <f>C$2</f>
        <v>Offeror A</v>
      </c>
      <c r="D112" s="47"/>
    </row>
    <row r="113" spans="1:5" ht="16.5" thickBot="1" x14ac:dyDescent="0.3">
      <c r="B113" s="15"/>
      <c r="C113" s="21"/>
      <c r="D113" s="47"/>
    </row>
    <row r="114" spans="1:5" ht="51.75" thickBot="1" x14ac:dyDescent="0.25">
      <c r="A114" s="37">
        <v>5.3</v>
      </c>
      <c r="B114" s="2"/>
      <c r="C114" s="28" t="s">
        <v>1166</v>
      </c>
      <c r="D114" s="28" t="s">
        <v>1635</v>
      </c>
      <c r="E114" s="28" t="s">
        <v>1636</v>
      </c>
    </row>
    <row r="115" spans="1:5" ht="51.75" outlineLevel="1" thickBot="1" x14ac:dyDescent="0.25">
      <c r="A115" s="36">
        <v>1</v>
      </c>
      <c r="B115" s="33" t="s">
        <v>458</v>
      </c>
      <c r="C115" s="80"/>
      <c r="D115" s="56" t="str">
        <f>IF(E115="F",IF(C115="","",LOOKUP(C115,Instructions!$B$26:$B$34,Instructions!$E$26:$E$34)),IF(C115="","",LOOKUP(C115,Instructions!$B$12:$B$20,Instructions!$E$12:$E$20)))</f>
        <v/>
      </c>
      <c r="E115" s="57" t="s">
        <v>673</v>
      </c>
    </row>
    <row r="116" spans="1:5" ht="39" outlineLevel="1" thickBot="1" x14ac:dyDescent="0.25">
      <c r="A116" s="36">
        <v>2</v>
      </c>
      <c r="B116" s="33" t="s">
        <v>924</v>
      </c>
      <c r="C116" s="80"/>
      <c r="D116" s="56" t="str">
        <f>IF(E116="F",IF(C116="","",LOOKUP(C116,Instructions!$B$26:$B$34,Instructions!$E$26:$E$34)),IF(C116="","",LOOKUP(C116,Instructions!$B$12:$B$20,Instructions!$E$12:$E$20)))</f>
        <v/>
      </c>
      <c r="E116" s="57" t="s">
        <v>673</v>
      </c>
    </row>
    <row r="117" spans="1:5" ht="26.25" outlineLevel="1" thickBot="1" x14ac:dyDescent="0.25">
      <c r="A117" s="36">
        <v>3</v>
      </c>
      <c r="B117" s="33" t="s">
        <v>459</v>
      </c>
      <c r="C117" s="80"/>
      <c r="D117" s="56" t="str">
        <f>IF(E117="F",IF(C117="","",LOOKUP(C117,Instructions!$B$26:$B$34,Instructions!$E$26:$E$34)),IF(C117="","",LOOKUP(C117,Instructions!$B$12:$B$20,Instructions!$E$12:$E$20)))</f>
        <v/>
      </c>
      <c r="E117" s="57" t="s">
        <v>673</v>
      </c>
    </row>
    <row r="118" spans="1:5" ht="39" outlineLevel="1" thickBot="1" x14ac:dyDescent="0.25">
      <c r="A118" s="36">
        <v>4</v>
      </c>
      <c r="B118" s="33" t="s">
        <v>460</v>
      </c>
      <c r="C118" s="80"/>
      <c r="D118" s="56" t="str">
        <f>IF(E118="F",IF(C118="","",LOOKUP(C118,Instructions!$B$26:$B$34,Instructions!$E$26:$E$34)),IF(C118="","",LOOKUP(C118,Instructions!$B$12:$B$20,Instructions!$E$12:$E$20)))</f>
        <v/>
      </c>
      <c r="E118" s="57" t="s">
        <v>673</v>
      </c>
    </row>
    <row r="119" spans="1:5" ht="26.25" outlineLevel="1" thickBot="1" x14ac:dyDescent="0.25">
      <c r="A119" s="36">
        <v>5</v>
      </c>
      <c r="B119" s="33" t="s">
        <v>461</v>
      </c>
      <c r="C119" s="80"/>
      <c r="D119" s="56" t="str">
        <f>IF(E119="F",IF(C119="","",LOOKUP(C119,Instructions!$B$26:$B$34,Instructions!$E$26:$E$34)),IF(C119="","",LOOKUP(C119,Instructions!$B$12:$B$20,Instructions!$E$12:$E$20)))</f>
        <v/>
      </c>
      <c r="E119" s="57" t="s">
        <v>673</v>
      </c>
    </row>
    <row r="120" spans="1:5" ht="26.25" outlineLevel="1" thickBot="1" x14ac:dyDescent="0.25">
      <c r="A120" s="36">
        <v>6</v>
      </c>
      <c r="B120" s="33" t="s">
        <v>925</v>
      </c>
      <c r="C120" s="80"/>
      <c r="D120" s="56" t="str">
        <f>IF(E120="F",IF(C120="","",LOOKUP(C120,Instructions!$B$26:$B$34,Instructions!$E$26:$E$34)),IF(C120="","",LOOKUP(C120,Instructions!$B$12:$B$20,Instructions!$E$12:$E$20)))</f>
        <v/>
      </c>
      <c r="E120" s="57" t="s">
        <v>673</v>
      </c>
    </row>
    <row r="121" spans="1:5" ht="26.25" outlineLevel="1" thickBot="1" x14ac:dyDescent="0.25">
      <c r="A121" s="36">
        <v>7</v>
      </c>
      <c r="B121" s="33" t="s">
        <v>449</v>
      </c>
      <c r="C121" s="80"/>
      <c r="D121" s="56" t="str">
        <f>IF(E121="F",IF(C121="","",LOOKUP(C121,Instructions!$B$26:$B$34,Instructions!$E$26:$E$34)),IF(C121="","",LOOKUP(C121,Instructions!$B$12:$B$20,Instructions!$E$12:$E$20)))</f>
        <v/>
      </c>
      <c r="E121" s="57" t="s">
        <v>673</v>
      </c>
    </row>
    <row r="122" spans="1:5" ht="26.25" outlineLevel="1" thickBot="1" x14ac:dyDescent="0.25">
      <c r="A122" s="36">
        <v>8</v>
      </c>
      <c r="B122" s="33" t="s">
        <v>450</v>
      </c>
      <c r="C122" s="80"/>
      <c r="D122" s="56" t="str">
        <f>IF(E122="F",IF(C122="","",LOOKUP(C122,Instructions!$B$26:$B$34,Instructions!$E$26:$E$34)),IF(C122="","",LOOKUP(C122,Instructions!$B$12:$B$20,Instructions!$E$12:$E$20)))</f>
        <v/>
      </c>
      <c r="E122" s="57" t="s">
        <v>673</v>
      </c>
    </row>
    <row r="123" spans="1:5" ht="26.25" outlineLevel="1" thickBot="1" x14ac:dyDescent="0.25">
      <c r="A123" s="36">
        <v>9</v>
      </c>
      <c r="B123" s="33" t="s">
        <v>926</v>
      </c>
      <c r="C123" s="80"/>
      <c r="D123" s="56" t="str">
        <f>IF(E123="F",IF(C123="","",LOOKUP(C123,Instructions!$B$26:$B$34,Instructions!$E$26:$E$34)),IF(C123="","",LOOKUP(C123,Instructions!$B$12:$B$20,Instructions!$E$12:$E$20)))</f>
        <v/>
      </c>
      <c r="E123" s="57" t="s">
        <v>673</v>
      </c>
    </row>
    <row r="124" spans="1:5" ht="39" outlineLevel="1" thickBot="1" x14ac:dyDescent="0.25">
      <c r="A124" s="36">
        <v>10</v>
      </c>
      <c r="B124" s="33" t="s">
        <v>927</v>
      </c>
      <c r="C124" s="80"/>
      <c r="D124" s="56" t="str">
        <f>IF(E124="F",IF(C124="","",LOOKUP(C124,Instructions!$B$26:$B$34,Instructions!$E$26:$E$34)),IF(C124="","",LOOKUP(C124,Instructions!$B$12:$B$20,Instructions!$E$12:$E$20)))</f>
        <v/>
      </c>
      <c r="E124" s="57" t="s">
        <v>673</v>
      </c>
    </row>
    <row r="125" spans="1:5" ht="39" outlineLevel="1" thickBot="1" x14ac:dyDescent="0.25">
      <c r="A125" s="36">
        <v>11</v>
      </c>
      <c r="B125" s="33" t="s">
        <v>451</v>
      </c>
      <c r="C125" s="80"/>
      <c r="D125" s="56" t="str">
        <f>IF(E125="F",IF(C125="","",LOOKUP(C125,Instructions!$B$26:$B$34,Instructions!$E$26:$E$34)),IF(C125="","",LOOKUP(C125,Instructions!$B$12:$B$20,Instructions!$E$12:$E$20)))</f>
        <v/>
      </c>
      <c r="E125" s="57" t="s">
        <v>673</v>
      </c>
    </row>
    <row r="126" spans="1:5" ht="39" outlineLevel="1" thickBot="1" x14ac:dyDescent="0.25">
      <c r="A126" s="36">
        <v>12</v>
      </c>
      <c r="B126" s="33" t="s">
        <v>452</v>
      </c>
      <c r="C126" s="80"/>
      <c r="D126" s="56" t="str">
        <f>IF(E126="F",IF(C126="","",LOOKUP(C126,Instructions!$B$26:$B$34,Instructions!$E$26:$E$34)),IF(C126="","",LOOKUP(C126,Instructions!$B$12:$B$20,Instructions!$E$12:$E$20)))</f>
        <v/>
      </c>
      <c r="E126" s="57" t="s">
        <v>673</v>
      </c>
    </row>
    <row r="127" spans="1:5" ht="26.25" outlineLevel="1" thickBot="1" x14ac:dyDescent="0.25">
      <c r="A127" s="36">
        <v>13</v>
      </c>
      <c r="B127" s="33" t="s">
        <v>453</v>
      </c>
      <c r="C127" s="80"/>
      <c r="D127" s="56" t="str">
        <f>IF(E127="F",IF(C127="","",LOOKUP(C127,Instructions!$B$26:$B$34,Instructions!$E$26:$E$34)),IF(C127="","",LOOKUP(C127,Instructions!$B$12:$B$20,Instructions!$E$12:$E$20)))</f>
        <v/>
      </c>
      <c r="E127" s="57" t="s">
        <v>673</v>
      </c>
    </row>
    <row r="128" spans="1:5" ht="26.25" outlineLevel="1" thickBot="1" x14ac:dyDescent="0.25">
      <c r="A128" s="36">
        <v>14</v>
      </c>
      <c r="B128" s="33" t="s">
        <v>454</v>
      </c>
      <c r="C128" s="80"/>
      <c r="D128" s="56" t="str">
        <f>IF(E128="F",IF(C128="","",LOOKUP(C128,Instructions!$B$26:$B$34,Instructions!$E$26:$E$34)),IF(C128="","",LOOKUP(C128,Instructions!$B$12:$B$20,Instructions!$E$12:$E$20)))</f>
        <v/>
      </c>
      <c r="E128" s="57" t="s">
        <v>673</v>
      </c>
    </row>
    <row r="129" spans="1:5" ht="26.25" outlineLevel="1" thickBot="1" x14ac:dyDescent="0.25">
      <c r="A129" s="36">
        <v>15</v>
      </c>
      <c r="B129" s="33" t="s">
        <v>455</v>
      </c>
      <c r="C129" s="80"/>
      <c r="D129" s="56" t="str">
        <f>IF(E129="F",IF(C129="","",LOOKUP(C129,Instructions!$B$26:$B$34,Instructions!$E$26:$E$34)),IF(C129="","",LOOKUP(C129,Instructions!$B$12:$B$20,Instructions!$E$12:$E$20)))</f>
        <v/>
      </c>
      <c r="E129" s="57" t="s">
        <v>673</v>
      </c>
    </row>
    <row r="130" spans="1:5" ht="26.25" outlineLevel="1" thickBot="1" x14ac:dyDescent="0.25">
      <c r="A130" s="36">
        <v>16</v>
      </c>
      <c r="B130" s="33" t="s">
        <v>456</v>
      </c>
      <c r="C130" s="80"/>
      <c r="D130" s="56" t="str">
        <f>IF(E130="F",IF(C130="","",LOOKUP(C130,Instructions!$B$26:$B$34,Instructions!$E$26:$E$34)),IF(C130="","",LOOKUP(C130,Instructions!$B$12:$B$20,Instructions!$E$12:$E$20)))</f>
        <v/>
      </c>
      <c r="E130" s="57" t="s">
        <v>673</v>
      </c>
    </row>
    <row r="131" spans="1:5" ht="39" outlineLevel="1" thickBot="1" x14ac:dyDescent="0.25">
      <c r="A131" s="36">
        <v>17</v>
      </c>
      <c r="B131" s="33" t="s">
        <v>457</v>
      </c>
      <c r="C131" s="80"/>
      <c r="D131" s="56" t="str">
        <f>IF(E131="F",IF(C131="","",LOOKUP(C131,Instructions!$B$26:$B$34,Instructions!$E$26:$E$34)),IF(C131="","",LOOKUP(C131,Instructions!$B$12:$B$20,Instructions!$E$12:$E$20)))</f>
        <v/>
      </c>
      <c r="E131" s="57" t="s">
        <v>673</v>
      </c>
    </row>
    <row r="132" spans="1:5" ht="13.5" thickBot="1" x14ac:dyDescent="0.25">
      <c r="B132" s="12"/>
      <c r="C132" s="20">
        <f>COUNTA(C115:C131)</f>
        <v>0</v>
      </c>
      <c r="D132" s="47"/>
    </row>
    <row r="133" spans="1:5" s="9" customFormat="1" ht="13.5" thickBot="1" x14ac:dyDescent="0.25">
      <c r="A133" s="40">
        <f>COUNT(A115:A131)</f>
        <v>17</v>
      </c>
      <c r="B133" s="3" t="s">
        <v>3</v>
      </c>
      <c r="C133" s="5"/>
      <c r="D133" s="47"/>
    </row>
    <row r="134" spans="1:5" x14ac:dyDescent="0.2">
      <c r="D134" s="47"/>
    </row>
    <row r="135" spans="1:5" x14ac:dyDescent="0.2">
      <c r="D135" s="47"/>
    </row>
    <row r="136" spans="1:5" ht="13.5" thickBot="1" x14ac:dyDescent="0.25">
      <c r="D136" s="47"/>
    </row>
    <row r="137" spans="1:5" ht="13.5" thickBot="1" x14ac:dyDescent="0.25">
      <c r="B137" s="26" t="s">
        <v>16</v>
      </c>
      <c r="C137" s="76"/>
      <c r="D137" s="47"/>
    </row>
    <row r="138" spans="1:5" ht="15.75" x14ac:dyDescent="0.25">
      <c r="B138" s="23" t="s">
        <v>47</v>
      </c>
      <c r="C138" s="68" t="str">
        <f>C$2</f>
        <v>Offeror A</v>
      </c>
      <c r="D138" s="47"/>
    </row>
    <row r="139" spans="1:5" ht="16.5" thickBot="1" x14ac:dyDescent="0.3">
      <c r="B139" s="15"/>
      <c r="C139" s="21"/>
      <c r="D139" s="47"/>
    </row>
    <row r="140" spans="1:5" ht="51.75" thickBot="1" x14ac:dyDescent="0.25">
      <c r="A140" s="37">
        <v>5.4</v>
      </c>
      <c r="B140" s="2"/>
      <c r="C140" s="28" t="s">
        <v>1166</v>
      </c>
      <c r="D140" s="28" t="s">
        <v>1635</v>
      </c>
      <c r="E140" s="28" t="s">
        <v>1636</v>
      </c>
    </row>
    <row r="141" spans="1:5" ht="90" outlineLevel="1" thickBot="1" x14ac:dyDescent="0.25">
      <c r="A141" s="36">
        <v>1</v>
      </c>
      <c r="B141" s="50" t="s">
        <v>1336</v>
      </c>
      <c r="C141" s="80"/>
      <c r="D141" s="56" t="str">
        <f>IF(E141="F",IF(C141="","",LOOKUP(C141,Instructions!$B$26:$B$34,Instructions!$E$26:$E$34)),IF(C141="","",LOOKUP(C141,Instructions!$B$12:$B$20,Instructions!$E$12:$E$20)))</f>
        <v/>
      </c>
      <c r="E141" s="57" t="s">
        <v>673</v>
      </c>
    </row>
    <row r="142" spans="1:5" ht="13.5" outlineLevel="1" thickBot="1" x14ac:dyDescent="0.25">
      <c r="A142" s="36">
        <v>1</v>
      </c>
      <c r="B142" s="50" t="s">
        <v>928</v>
      </c>
      <c r="C142" s="80"/>
      <c r="D142" s="56" t="str">
        <f>IF(E142="F",IF(C142="","",LOOKUP(C142,Instructions!$B$26:$B$34,Instructions!$E$26:$E$34)),IF(C142="","",LOOKUP(C142,Instructions!$B$12:$B$20,Instructions!$E$12:$E$20)))</f>
        <v/>
      </c>
      <c r="E142" s="57" t="s">
        <v>673</v>
      </c>
    </row>
    <row r="143" spans="1:5" ht="13.5" outlineLevel="1" thickBot="1" x14ac:dyDescent="0.25">
      <c r="A143" s="36">
        <v>1</v>
      </c>
      <c r="B143" s="50" t="s">
        <v>929</v>
      </c>
      <c r="C143" s="80"/>
      <c r="D143" s="56" t="str">
        <f>IF(E143="F",IF(C143="","",LOOKUP(C143,Instructions!$B$26:$B$34,Instructions!$E$26:$E$34)),IF(C143="","",LOOKUP(C143,Instructions!$B$12:$B$20,Instructions!$E$12:$E$20)))</f>
        <v/>
      </c>
      <c r="E143" s="57" t="s">
        <v>673</v>
      </c>
    </row>
    <row r="144" spans="1:5" ht="13.5" outlineLevel="1" thickBot="1" x14ac:dyDescent="0.25">
      <c r="A144" s="36">
        <v>1</v>
      </c>
      <c r="B144" s="50" t="s">
        <v>930</v>
      </c>
      <c r="C144" s="80"/>
      <c r="D144" s="56" t="str">
        <f>IF(E144="F",IF(C144="","",LOOKUP(C144,Instructions!$B$26:$B$34,Instructions!$E$26:$E$34)),IF(C144="","",LOOKUP(C144,Instructions!$B$12:$B$20,Instructions!$E$12:$E$20)))</f>
        <v/>
      </c>
      <c r="E144" s="57" t="s">
        <v>673</v>
      </c>
    </row>
    <row r="145" spans="1:5" ht="51.75" outlineLevel="1" thickBot="1" x14ac:dyDescent="0.25">
      <c r="A145" s="36">
        <v>2</v>
      </c>
      <c r="B145" s="50" t="s">
        <v>1337</v>
      </c>
      <c r="C145" s="80"/>
      <c r="D145" s="56" t="str">
        <f>IF(E145="F",IF(C145="","",LOOKUP(C145,Instructions!$B$26:$B$34,Instructions!$E$26:$E$34)),IF(C145="","",LOOKUP(C145,Instructions!$B$12:$B$20,Instructions!$E$12:$E$20)))</f>
        <v/>
      </c>
      <c r="E145" s="57" t="s">
        <v>673</v>
      </c>
    </row>
    <row r="146" spans="1:5" ht="90" outlineLevel="1" thickBot="1" x14ac:dyDescent="0.25">
      <c r="A146" s="36">
        <v>3</v>
      </c>
      <c r="B146" s="50" t="s">
        <v>931</v>
      </c>
      <c r="C146" s="80"/>
      <c r="D146" s="56" t="str">
        <f>IF(E146="F",IF(C146="","",LOOKUP(C146,Instructions!$B$26:$B$34,Instructions!$E$26:$E$34)),IF(C146="","",LOOKUP(C146,Instructions!$B$12:$B$20,Instructions!$E$12:$E$20)))</f>
        <v/>
      </c>
      <c r="E146" s="57" t="s">
        <v>673</v>
      </c>
    </row>
    <row r="147" spans="1:5" ht="90" outlineLevel="1" thickBot="1" x14ac:dyDescent="0.25">
      <c r="A147" s="36">
        <v>4</v>
      </c>
      <c r="B147" s="50" t="s">
        <v>1338</v>
      </c>
      <c r="C147" s="80"/>
      <c r="D147" s="56" t="str">
        <f>IF(E147="F",IF(C147="","",LOOKUP(C147,Instructions!$B$26:$B$34,Instructions!$E$26:$E$34)),IF(C147="","",LOOKUP(C147,Instructions!$B$12:$B$20,Instructions!$E$12:$E$20)))</f>
        <v/>
      </c>
      <c r="E147" s="57" t="s">
        <v>673</v>
      </c>
    </row>
    <row r="148" spans="1:5" ht="26.25" outlineLevel="1" thickBot="1" x14ac:dyDescent="0.25">
      <c r="A148" s="36">
        <v>5</v>
      </c>
      <c r="B148" s="33" t="s">
        <v>462</v>
      </c>
      <c r="C148" s="80"/>
      <c r="D148" s="56" t="str">
        <f>IF(E148="F",IF(C148="","",LOOKUP(C148,Instructions!$B$26:$B$34,Instructions!$E$26:$E$34)),IF(C148="","",LOOKUP(C148,Instructions!$B$12:$B$20,Instructions!$E$12:$E$20)))</f>
        <v/>
      </c>
      <c r="E148" s="57" t="s">
        <v>673</v>
      </c>
    </row>
    <row r="149" spans="1:5" ht="26.25" outlineLevel="1" thickBot="1" x14ac:dyDescent="0.25">
      <c r="A149" s="36">
        <v>6</v>
      </c>
      <c r="B149" s="33" t="s">
        <v>463</v>
      </c>
      <c r="C149" s="80"/>
      <c r="D149" s="56" t="str">
        <f>IF(E149="F",IF(C149="","",LOOKUP(C149,Instructions!$B$26:$B$34,Instructions!$E$26:$E$34)),IF(C149="","",LOOKUP(C149,Instructions!$B$12:$B$20,Instructions!$E$12:$E$20)))</f>
        <v/>
      </c>
      <c r="E149" s="57" t="s">
        <v>673</v>
      </c>
    </row>
    <row r="150" spans="1:5" ht="51.75" outlineLevel="1" thickBot="1" x14ac:dyDescent="0.25">
      <c r="A150" s="36">
        <v>7</v>
      </c>
      <c r="B150" s="50" t="s">
        <v>932</v>
      </c>
      <c r="C150" s="80"/>
      <c r="D150" s="56" t="str">
        <f>IF(E150="F",IF(C150="","",LOOKUP(C150,Instructions!$B$26:$B$34,Instructions!$E$26:$E$34)),IF(C150="","",LOOKUP(C150,Instructions!$B$12:$B$20,Instructions!$E$12:$E$20)))</f>
        <v/>
      </c>
      <c r="E150" s="57" t="s">
        <v>673</v>
      </c>
    </row>
    <row r="151" spans="1:5" ht="13.5" outlineLevel="1" thickBot="1" x14ac:dyDescent="0.25">
      <c r="A151" s="36">
        <v>7</v>
      </c>
      <c r="B151" s="33" t="s">
        <v>464</v>
      </c>
      <c r="C151" s="80"/>
      <c r="D151" s="56" t="str">
        <f>IF(E151="F",IF(C151="","",LOOKUP(C151,Instructions!$B$26:$B$34,Instructions!$E$26:$E$34)),IF(C151="","",LOOKUP(C151,Instructions!$B$12:$B$20,Instructions!$E$12:$E$20)))</f>
        <v/>
      </c>
      <c r="E151" s="57" t="s">
        <v>673</v>
      </c>
    </row>
    <row r="152" spans="1:5" ht="13.5" outlineLevel="1" thickBot="1" x14ac:dyDescent="0.25">
      <c r="A152" s="36">
        <v>7</v>
      </c>
      <c r="B152" s="33" t="s">
        <v>465</v>
      </c>
      <c r="C152" s="80"/>
      <c r="D152" s="56" t="str">
        <f>IF(E152="F",IF(C152="","",LOOKUP(C152,Instructions!$B$26:$B$34,Instructions!$E$26:$E$34)),IF(C152="","",LOOKUP(C152,Instructions!$B$12:$B$20,Instructions!$E$12:$E$20)))</f>
        <v/>
      </c>
      <c r="E152" s="57" t="s">
        <v>673</v>
      </c>
    </row>
    <row r="153" spans="1:5" ht="26.25" outlineLevel="1" thickBot="1" x14ac:dyDescent="0.25">
      <c r="A153" s="36">
        <v>8</v>
      </c>
      <c r="B153" s="50" t="s">
        <v>933</v>
      </c>
      <c r="C153" s="80"/>
      <c r="D153" s="56" t="str">
        <f>IF(E153="F",IF(C153="","",LOOKUP(C153,Instructions!$B$26:$B$34,Instructions!$E$26:$E$34)),IF(C153="","",LOOKUP(C153,Instructions!$B$12:$B$20,Instructions!$E$12:$E$20)))</f>
        <v/>
      </c>
      <c r="E153" s="57" t="s">
        <v>673</v>
      </c>
    </row>
    <row r="154" spans="1:5" ht="13.5" outlineLevel="1" thickBot="1" x14ac:dyDescent="0.25">
      <c r="A154" s="36">
        <v>8</v>
      </c>
      <c r="B154" s="50" t="s">
        <v>934</v>
      </c>
      <c r="C154" s="80"/>
      <c r="D154" s="56" t="str">
        <f>IF(E154="F",IF(C154="","",LOOKUP(C154,Instructions!$B$26:$B$34,Instructions!$E$26:$E$34)),IF(C154="","",LOOKUP(C154,Instructions!$B$12:$B$20,Instructions!$E$12:$E$20)))</f>
        <v/>
      </c>
      <c r="E154" s="57" t="s">
        <v>673</v>
      </c>
    </row>
    <row r="155" spans="1:5" ht="13.5" outlineLevel="1" thickBot="1" x14ac:dyDescent="0.25">
      <c r="A155" s="36">
        <v>8</v>
      </c>
      <c r="B155" s="50" t="s">
        <v>935</v>
      </c>
      <c r="C155" s="80"/>
      <c r="D155" s="56" t="str">
        <f>IF(E155="F",IF(C155="","",LOOKUP(C155,Instructions!$B$26:$B$34,Instructions!$E$26:$E$34)),IF(C155="","",LOOKUP(C155,Instructions!$B$12:$B$20,Instructions!$E$12:$E$20)))</f>
        <v/>
      </c>
      <c r="E155" s="57" t="s">
        <v>673</v>
      </c>
    </row>
    <row r="156" spans="1:5" ht="13.5" thickBot="1" x14ac:dyDescent="0.25">
      <c r="B156" s="12"/>
      <c r="C156" s="20">
        <f>COUNTA(C141:C155)</f>
        <v>0</v>
      </c>
      <c r="D156" s="47"/>
    </row>
    <row r="157" spans="1:5" s="9" customFormat="1" ht="13.5" thickBot="1" x14ac:dyDescent="0.25">
      <c r="A157" s="40">
        <f>COUNT(A141:A155)</f>
        <v>15</v>
      </c>
      <c r="B157" s="3" t="s">
        <v>3</v>
      </c>
      <c r="C157" s="5"/>
      <c r="D157" s="47"/>
    </row>
    <row r="158" spans="1:5" s="9" customFormat="1" ht="13.5" thickBot="1" x14ac:dyDescent="0.25">
      <c r="A158"/>
      <c r="B158" s="4" t="s">
        <v>8</v>
      </c>
      <c r="C158" s="5"/>
      <c r="D158" s="47"/>
    </row>
    <row r="159" spans="1:5" x14ac:dyDescent="0.2">
      <c r="D159" s="47"/>
    </row>
    <row r="160" spans="1:5" x14ac:dyDescent="0.2">
      <c r="D160" s="47"/>
    </row>
    <row r="161" spans="1:5" ht="13.5" thickBot="1" x14ac:dyDescent="0.25">
      <c r="D161" s="47"/>
    </row>
    <row r="162" spans="1:5" ht="13.5" thickBot="1" x14ac:dyDescent="0.25">
      <c r="B162" s="26" t="s">
        <v>16</v>
      </c>
      <c r="C162" s="76"/>
      <c r="D162" s="47"/>
    </row>
    <row r="163" spans="1:5" ht="15.75" x14ac:dyDescent="0.25">
      <c r="B163" s="23" t="s">
        <v>48</v>
      </c>
      <c r="C163" s="68" t="str">
        <f>C$2</f>
        <v>Offeror A</v>
      </c>
      <c r="D163" s="47"/>
    </row>
    <row r="164" spans="1:5" ht="16.5" thickBot="1" x14ac:dyDescent="0.3">
      <c r="B164" s="15"/>
      <c r="C164" s="21"/>
      <c r="D164" s="47"/>
    </row>
    <row r="165" spans="1:5" ht="51.75" thickBot="1" x14ac:dyDescent="0.25">
      <c r="A165" s="37">
        <v>5.5</v>
      </c>
      <c r="B165" s="2"/>
      <c r="C165" s="28" t="s">
        <v>1166</v>
      </c>
      <c r="D165" s="28" t="s">
        <v>1635</v>
      </c>
      <c r="E165" s="28" t="s">
        <v>1636</v>
      </c>
    </row>
    <row r="166" spans="1:5" ht="39" outlineLevel="1" thickBot="1" x14ac:dyDescent="0.25">
      <c r="A166" s="36">
        <v>1</v>
      </c>
      <c r="B166" s="50" t="s">
        <v>936</v>
      </c>
      <c r="C166" s="80"/>
      <c r="D166" s="56" t="str">
        <f>IF(E166="F",IF(C166="","",LOOKUP(C166,Instructions!$B$26:$B$34,Instructions!$E$26:$E$34)),IF(C166="","",LOOKUP(C166,Instructions!$B$12:$B$20,Instructions!$E$12:$E$20)))</f>
        <v/>
      </c>
      <c r="E166" s="57" t="s">
        <v>673</v>
      </c>
    </row>
    <row r="167" spans="1:5" ht="51.75" outlineLevel="1" thickBot="1" x14ac:dyDescent="0.25">
      <c r="A167" s="36">
        <v>2</v>
      </c>
      <c r="B167" s="50" t="s">
        <v>937</v>
      </c>
      <c r="C167" s="80"/>
      <c r="D167" s="56" t="str">
        <f>IF(E167="F",IF(C167="","",LOOKUP(C167,Instructions!$B$26:$B$34,Instructions!$E$26:$E$34)),IF(C167="","",LOOKUP(C167,Instructions!$B$12:$B$20,Instructions!$E$12:$E$20)))</f>
        <v/>
      </c>
      <c r="E167" s="57" t="s">
        <v>673</v>
      </c>
    </row>
    <row r="168" spans="1:5" ht="77.25" outlineLevel="1" thickBot="1" x14ac:dyDescent="0.25">
      <c r="A168" s="36">
        <v>3</v>
      </c>
      <c r="B168" s="50" t="s">
        <v>1339</v>
      </c>
      <c r="C168" s="80"/>
      <c r="D168" s="56" t="str">
        <f>IF(E168="F",IF(C168="","",LOOKUP(C168,Instructions!$B$26:$B$34,Instructions!$E$26:$E$34)),IF(C168="","",LOOKUP(C168,Instructions!$B$12:$B$20,Instructions!$E$12:$E$20)))</f>
        <v/>
      </c>
      <c r="E168" s="57" t="s">
        <v>673</v>
      </c>
    </row>
    <row r="169" spans="1:5" ht="26.25" outlineLevel="1" thickBot="1" x14ac:dyDescent="0.25">
      <c r="A169" s="36">
        <v>4</v>
      </c>
      <c r="B169" s="50" t="s">
        <v>466</v>
      </c>
      <c r="C169" s="80"/>
      <c r="D169" s="56" t="str">
        <f>IF(E169="F",IF(C169="","",LOOKUP(C169,Instructions!$B$26:$B$34,Instructions!$E$26:$E$34)),IF(C169="","",LOOKUP(C169,Instructions!$B$12:$B$20,Instructions!$E$12:$E$20)))</f>
        <v/>
      </c>
      <c r="E169" s="57" t="s">
        <v>673</v>
      </c>
    </row>
    <row r="170" spans="1:5" ht="26.25" outlineLevel="1" thickBot="1" x14ac:dyDescent="0.25">
      <c r="A170" s="36">
        <v>5</v>
      </c>
      <c r="B170" s="50" t="s">
        <v>1341</v>
      </c>
      <c r="C170" s="80"/>
      <c r="D170" s="56" t="str">
        <f>IF(E170="F",IF(C170="","",LOOKUP(C170,Instructions!$B$26:$B$34,Instructions!$E$26:$E$34)),IF(C170="","",LOOKUP(C170,Instructions!$B$12:$B$20,Instructions!$E$12:$E$20)))</f>
        <v/>
      </c>
      <c r="E170" s="57" t="s">
        <v>673</v>
      </c>
    </row>
    <row r="171" spans="1:5" ht="128.25" outlineLevel="1" thickBot="1" x14ac:dyDescent="0.25">
      <c r="A171" s="36">
        <v>5</v>
      </c>
      <c r="B171" s="50" t="s">
        <v>1340</v>
      </c>
      <c r="C171" s="80"/>
      <c r="D171" s="56" t="str">
        <f>IF(E171="F",IF(C171="","",LOOKUP(C171,Instructions!$B$26:$B$34,Instructions!$E$26:$E$34)),IF(C171="","",LOOKUP(C171,Instructions!$B$12:$B$20,Instructions!$E$12:$E$20)))</f>
        <v/>
      </c>
      <c r="E171" s="57" t="s">
        <v>673</v>
      </c>
    </row>
    <row r="172" spans="1:5" ht="26.25" outlineLevel="1" thickBot="1" x14ac:dyDescent="0.25">
      <c r="A172" s="36">
        <v>6</v>
      </c>
      <c r="B172" s="50" t="s">
        <v>467</v>
      </c>
      <c r="C172" s="80"/>
      <c r="D172" s="56" t="str">
        <f>IF(E172="F",IF(C172="","",LOOKUP(C172,Instructions!$B$26:$B$34,Instructions!$E$26:$E$34)),IF(C172="","",LOOKUP(C172,Instructions!$B$12:$B$20,Instructions!$E$12:$E$20)))</f>
        <v/>
      </c>
      <c r="E172" s="57" t="s">
        <v>673</v>
      </c>
    </row>
    <row r="173" spans="1:5" ht="64.5" outlineLevel="1" thickBot="1" x14ac:dyDescent="0.25">
      <c r="A173" s="36">
        <v>7</v>
      </c>
      <c r="B173" s="50" t="s">
        <v>938</v>
      </c>
      <c r="C173" s="80"/>
      <c r="D173" s="56" t="str">
        <f>IF(E173="F",IF(C173="","",LOOKUP(C173,Instructions!$B$26:$B$34,Instructions!$E$26:$E$34)),IF(C173="","",LOOKUP(C173,Instructions!$B$12:$B$20,Instructions!$E$12:$E$20)))</f>
        <v/>
      </c>
      <c r="E173" s="57" t="s">
        <v>673</v>
      </c>
    </row>
    <row r="174" spans="1:5" ht="77.25" outlineLevel="1" thickBot="1" x14ac:dyDescent="0.25">
      <c r="A174" s="36">
        <v>8</v>
      </c>
      <c r="B174" s="50" t="s">
        <v>939</v>
      </c>
      <c r="C174" s="80"/>
      <c r="D174" s="56" t="str">
        <f>IF(E174="F",IF(C174="","",LOOKUP(C174,Instructions!$B$26:$B$34,Instructions!$E$26:$E$34)),IF(C174="","",LOOKUP(C174,Instructions!$B$12:$B$20,Instructions!$E$12:$E$20)))</f>
        <v/>
      </c>
      <c r="E174" s="57" t="s">
        <v>673</v>
      </c>
    </row>
    <row r="175" spans="1:5" ht="13.5" thickBot="1" x14ac:dyDescent="0.25">
      <c r="B175" s="12"/>
      <c r="C175" s="20">
        <f>COUNTA(C166:C174)</f>
        <v>0</v>
      </c>
      <c r="D175" s="47"/>
    </row>
    <row r="176" spans="1:5" s="9" customFormat="1" ht="13.5" thickBot="1" x14ac:dyDescent="0.25">
      <c r="A176" s="40">
        <f>COUNT(A165:A174)</f>
        <v>10</v>
      </c>
      <c r="B176" s="3" t="s">
        <v>3</v>
      </c>
      <c r="C176" s="5"/>
      <c r="D176" s="47"/>
    </row>
    <row r="177" spans="1:5" x14ac:dyDescent="0.2">
      <c r="D177" s="47"/>
    </row>
    <row r="178" spans="1:5" x14ac:dyDescent="0.2">
      <c r="D178" s="47"/>
    </row>
    <row r="179" spans="1:5" ht="13.5" thickBot="1" x14ac:dyDescent="0.25">
      <c r="D179" s="47"/>
    </row>
    <row r="180" spans="1:5" ht="13.5" thickBot="1" x14ac:dyDescent="0.25">
      <c r="B180" s="26" t="s">
        <v>16</v>
      </c>
      <c r="C180" s="76"/>
      <c r="D180" s="47"/>
    </row>
    <row r="181" spans="1:5" ht="15.75" x14ac:dyDescent="0.25">
      <c r="B181" s="23" t="s">
        <v>49</v>
      </c>
      <c r="C181" s="68" t="str">
        <f>C$2</f>
        <v>Offeror A</v>
      </c>
      <c r="D181" s="47"/>
    </row>
    <row r="182" spans="1:5" ht="16.5" thickBot="1" x14ac:dyDescent="0.3">
      <c r="B182" s="15"/>
      <c r="C182" s="21"/>
      <c r="D182" s="47"/>
    </row>
    <row r="183" spans="1:5" ht="51.75" thickBot="1" x14ac:dyDescent="0.25">
      <c r="A183" s="37">
        <v>5.6</v>
      </c>
      <c r="B183" s="2"/>
      <c r="C183" s="28" t="s">
        <v>1166</v>
      </c>
      <c r="D183" s="28" t="s">
        <v>1635</v>
      </c>
      <c r="E183" s="28" t="s">
        <v>1636</v>
      </c>
    </row>
    <row r="184" spans="1:5" ht="77.25" outlineLevel="1" thickBot="1" x14ac:dyDescent="0.25">
      <c r="A184" s="36">
        <v>1</v>
      </c>
      <c r="B184" s="50" t="s">
        <v>940</v>
      </c>
      <c r="C184" s="80"/>
      <c r="D184" s="56" t="str">
        <f>IF(E184="F",IF(C184="","",LOOKUP(C184,Instructions!$B$26:$B$34,Instructions!$E$26:$E$34)),IF(C184="","",LOOKUP(C184,Instructions!$B$12:$B$20,Instructions!$E$12:$E$20)))</f>
        <v/>
      </c>
      <c r="E184" s="57" t="s">
        <v>673</v>
      </c>
    </row>
    <row r="185" spans="1:5" ht="51.75" outlineLevel="1" thickBot="1" x14ac:dyDescent="0.25">
      <c r="A185" s="36">
        <v>2</v>
      </c>
      <c r="B185" s="50" t="s">
        <v>473</v>
      </c>
      <c r="C185" s="80"/>
      <c r="D185" s="56" t="str">
        <f>IF(E185="F",IF(C185="","",LOOKUP(C185,Instructions!$B$26:$B$34,Instructions!$E$26:$E$34)),IF(C185="","",LOOKUP(C185,Instructions!$B$12:$B$20,Instructions!$E$12:$E$20)))</f>
        <v/>
      </c>
      <c r="E185" s="57" t="s">
        <v>673</v>
      </c>
    </row>
    <row r="186" spans="1:5" ht="26.25" outlineLevel="1" thickBot="1" x14ac:dyDescent="0.25">
      <c r="A186" s="36">
        <v>3</v>
      </c>
      <c r="B186" s="50" t="s">
        <v>474</v>
      </c>
      <c r="C186" s="80"/>
      <c r="D186" s="56" t="str">
        <f>IF(E186="F",IF(C186="","",LOOKUP(C186,Instructions!$B$26:$B$34,Instructions!$E$26:$E$34)),IF(C186="","",LOOKUP(C186,Instructions!$B$12:$B$20,Instructions!$E$12:$E$20)))</f>
        <v/>
      </c>
      <c r="E186" s="57" t="s">
        <v>673</v>
      </c>
    </row>
    <row r="187" spans="1:5" ht="51.75" outlineLevel="1" thickBot="1" x14ac:dyDescent="0.25">
      <c r="A187" s="36">
        <v>4</v>
      </c>
      <c r="B187" s="50" t="s">
        <v>941</v>
      </c>
      <c r="C187" s="80"/>
      <c r="D187" s="56" t="str">
        <f>IF(E187="F",IF(C187="","",LOOKUP(C187,Instructions!$B$26:$B$34,Instructions!$E$26:$E$34)),IF(C187="","",LOOKUP(C187,Instructions!$B$12:$B$20,Instructions!$E$12:$E$20)))</f>
        <v/>
      </c>
      <c r="E187" s="57" t="s">
        <v>673</v>
      </c>
    </row>
    <row r="188" spans="1:5" ht="13.5" outlineLevel="1" thickBot="1" x14ac:dyDescent="0.25">
      <c r="A188" s="36">
        <v>4</v>
      </c>
      <c r="B188" s="50" t="s">
        <v>472</v>
      </c>
      <c r="C188" s="80"/>
      <c r="D188" s="56" t="str">
        <f>IF(E188="F",IF(C188="","",LOOKUP(C188,Instructions!$B$26:$B$34,Instructions!$E$26:$E$34)),IF(C188="","",LOOKUP(C188,Instructions!$B$12:$B$20,Instructions!$E$12:$E$20)))</f>
        <v/>
      </c>
      <c r="E188" s="57" t="s">
        <v>673</v>
      </c>
    </row>
    <row r="189" spans="1:5" ht="13.5" outlineLevel="1" thickBot="1" x14ac:dyDescent="0.25">
      <c r="A189" s="36">
        <v>4</v>
      </c>
      <c r="B189" s="50" t="s">
        <v>471</v>
      </c>
      <c r="C189" s="80"/>
      <c r="D189" s="56" t="str">
        <f>IF(E189="F",IF(C189="","",LOOKUP(C189,Instructions!$B$26:$B$34,Instructions!$E$26:$E$34)),IF(C189="","",LOOKUP(C189,Instructions!$B$12:$B$20,Instructions!$E$12:$E$20)))</f>
        <v/>
      </c>
      <c r="E189" s="57" t="s">
        <v>673</v>
      </c>
    </row>
    <row r="190" spans="1:5" ht="64.5" outlineLevel="1" thickBot="1" x14ac:dyDescent="0.25">
      <c r="A190" s="36">
        <v>4</v>
      </c>
      <c r="B190" s="50" t="s">
        <v>942</v>
      </c>
      <c r="C190" s="80"/>
      <c r="D190" s="56" t="str">
        <f>IF(E190="F",IF(C190="","",LOOKUP(C190,Instructions!$B$26:$B$34,Instructions!$E$26:$E$34)),IF(C190="","",LOOKUP(C190,Instructions!$B$12:$B$20,Instructions!$E$12:$E$20)))</f>
        <v/>
      </c>
      <c r="E190" s="57" t="s">
        <v>673</v>
      </c>
    </row>
    <row r="191" spans="1:5" ht="13.5" outlineLevel="1" thickBot="1" x14ac:dyDescent="0.25">
      <c r="A191" s="36">
        <v>4</v>
      </c>
      <c r="B191" s="50" t="s">
        <v>469</v>
      </c>
      <c r="C191" s="80"/>
      <c r="D191" s="56" t="str">
        <f>IF(E191="F",IF(C191="","",LOOKUP(C191,Instructions!$B$26:$B$34,Instructions!$E$26:$E$34)),IF(C191="","",LOOKUP(C191,Instructions!$B$12:$B$20,Instructions!$E$12:$E$20)))</f>
        <v/>
      </c>
      <c r="E191" s="57" t="s">
        <v>673</v>
      </c>
    </row>
    <row r="192" spans="1:5" ht="26.25" outlineLevel="1" thickBot="1" x14ac:dyDescent="0.25">
      <c r="A192" s="36">
        <v>4</v>
      </c>
      <c r="B192" s="50" t="s">
        <v>470</v>
      </c>
      <c r="C192" s="80"/>
      <c r="D192" s="56" t="str">
        <f>IF(E192="F",IF(C192="","",LOOKUP(C192,Instructions!$B$26:$B$34,Instructions!$E$26:$E$34)),IF(C192="","",LOOKUP(C192,Instructions!$B$12:$B$20,Instructions!$E$12:$E$20)))</f>
        <v/>
      </c>
      <c r="E192" s="57" t="s">
        <v>673</v>
      </c>
    </row>
    <row r="193" spans="1:5" ht="51.75" outlineLevel="1" thickBot="1" x14ac:dyDescent="0.25">
      <c r="A193" s="36">
        <v>4</v>
      </c>
      <c r="B193" s="50" t="s">
        <v>943</v>
      </c>
      <c r="C193" s="80"/>
      <c r="D193" s="56" t="str">
        <f>IF(E193="F",IF(C193="","",LOOKUP(C193,Instructions!$B$26:$B$34,Instructions!$E$26:$E$34)),IF(C193="","",LOOKUP(C193,Instructions!$B$12:$B$20,Instructions!$E$12:$E$20)))</f>
        <v/>
      </c>
      <c r="E193" s="57" t="s">
        <v>673</v>
      </c>
    </row>
    <row r="194" spans="1:5" ht="13.5" outlineLevel="1" thickBot="1" x14ac:dyDescent="0.25">
      <c r="A194" s="36">
        <v>5</v>
      </c>
      <c r="B194" s="50" t="s">
        <v>1342</v>
      </c>
      <c r="C194" s="80"/>
      <c r="D194" s="56" t="str">
        <f>IF(E194="F",IF(C194="","",LOOKUP(C194,Instructions!$B$26:$B$34,Instructions!$E$26:$E$34)),IF(C194="","",LOOKUP(C194,Instructions!$B$12:$B$20,Instructions!$E$12:$E$20)))</f>
        <v/>
      </c>
      <c r="E194" s="57" t="s">
        <v>673</v>
      </c>
    </row>
    <row r="195" spans="1:5" ht="26.25" outlineLevel="1" thickBot="1" x14ac:dyDescent="0.25">
      <c r="A195" s="36">
        <v>5</v>
      </c>
      <c r="B195" s="50" t="s">
        <v>1343</v>
      </c>
      <c r="C195" s="80"/>
      <c r="D195" s="56" t="str">
        <f>IF(E195="F",IF(C195="","",LOOKUP(C195,Instructions!$B$26:$B$34,Instructions!$E$26:$E$34)),IF(C195="","",LOOKUP(C195,Instructions!$B$12:$B$20,Instructions!$E$12:$E$20)))</f>
        <v/>
      </c>
      <c r="E195" s="57" t="s">
        <v>673</v>
      </c>
    </row>
    <row r="196" spans="1:5" ht="26.25" outlineLevel="1" thickBot="1" x14ac:dyDescent="0.25">
      <c r="A196" s="36">
        <v>5</v>
      </c>
      <c r="B196" s="50" t="s">
        <v>944</v>
      </c>
      <c r="C196" s="80"/>
      <c r="D196" s="56" t="str">
        <f>IF(E196="F",IF(C196="","",LOOKUP(C196,Instructions!$B$26:$B$34,Instructions!$E$26:$E$34)),IF(C196="","",LOOKUP(C196,Instructions!$B$12:$B$20,Instructions!$E$12:$E$20)))</f>
        <v/>
      </c>
      <c r="E196" s="57" t="s">
        <v>673</v>
      </c>
    </row>
    <row r="197" spans="1:5" ht="26.25" outlineLevel="1" thickBot="1" x14ac:dyDescent="0.25">
      <c r="A197" s="36">
        <v>5</v>
      </c>
      <c r="B197" s="50" t="s">
        <v>945</v>
      </c>
      <c r="C197" s="80"/>
      <c r="D197" s="56" t="str">
        <f>IF(E197="F",IF(C197="","",LOOKUP(C197,Instructions!$B$26:$B$34,Instructions!$E$26:$E$34)),IF(C197="","",LOOKUP(C197,Instructions!$B$12:$B$20,Instructions!$E$12:$E$20)))</f>
        <v/>
      </c>
      <c r="E197" s="57" t="s">
        <v>673</v>
      </c>
    </row>
    <row r="198" spans="1:5" ht="26.25" outlineLevel="1" thickBot="1" x14ac:dyDescent="0.25">
      <c r="A198" s="36">
        <v>5</v>
      </c>
      <c r="B198" s="50" t="s">
        <v>946</v>
      </c>
      <c r="C198" s="80"/>
      <c r="D198" s="56" t="str">
        <f>IF(E198="F",IF(C198="","",LOOKUP(C198,Instructions!$B$26:$B$34,Instructions!$E$26:$E$34)),IF(C198="","",LOOKUP(C198,Instructions!$B$12:$B$20,Instructions!$E$12:$E$20)))</f>
        <v/>
      </c>
      <c r="E198" s="57" t="s">
        <v>673</v>
      </c>
    </row>
    <row r="199" spans="1:5" ht="26.25" outlineLevel="1" thickBot="1" x14ac:dyDescent="0.25">
      <c r="A199" s="36">
        <v>5</v>
      </c>
      <c r="B199" s="50" t="s">
        <v>947</v>
      </c>
      <c r="C199" s="80"/>
      <c r="D199" s="56" t="str">
        <f>IF(E199="F",IF(C199="","",LOOKUP(C199,Instructions!$B$26:$B$34,Instructions!$E$26:$E$34)),IF(C199="","",LOOKUP(C199,Instructions!$B$12:$B$20,Instructions!$E$12:$E$20)))</f>
        <v/>
      </c>
      <c r="E199" s="57" t="s">
        <v>673</v>
      </c>
    </row>
    <row r="200" spans="1:5" ht="51.75" outlineLevel="1" thickBot="1" x14ac:dyDescent="0.25">
      <c r="A200" s="36">
        <v>6</v>
      </c>
      <c r="B200" s="50" t="s">
        <v>1344</v>
      </c>
      <c r="C200" s="80"/>
      <c r="D200" s="56" t="str">
        <f>IF(E200="F",IF(C200="","",LOOKUP(C200,Instructions!$B$26:$B$34,Instructions!$E$26:$E$34)),IF(C200="","",LOOKUP(C200,Instructions!$B$12:$B$20,Instructions!$E$12:$E$20)))</f>
        <v/>
      </c>
      <c r="E200" s="57" t="s">
        <v>673</v>
      </c>
    </row>
    <row r="201" spans="1:5" ht="13.5" outlineLevel="1" thickBot="1" x14ac:dyDescent="0.25">
      <c r="A201" s="36">
        <v>7</v>
      </c>
      <c r="B201" s="50" t="s">
        <v>468</v>
      </c>
      <c r="C201" s="80"/>
      <c r="D201" s="56" t="str">
        <f>IF(E201="F",IF(C201="","",LOOKUP(C201,Instructions!$B$26:$B$34,Instructions!$E$26:$E$34)),IF(C201="","",LOOKUP(C201,Instructions!$B$12:$B$20,Instructions!$E$12:$E$20)))</f>
        <v/>
      </c>
      <c r="E201" s="57" t="s">
        <v>673</v>
      </c>
    </row>
    <row r="202" spans="1:5" ht="51.75" outlineLevel="1" thickBot="1" x14ac:dyDescent="0.25">
      <c r="A202" s="36">
        <v>8</v>
      </c>
      <c r="B202" s="50" t="s">
        <v>948</v>
      </c>
      <c r="C202" s="80"/>
      <c r="D202" s="56" t="str">
        <f>IF(E202="F",IF(C202="","",LOOKUP(C202,Instructions!$B$26:$B$34,Instructions!$E$26:$E$34)),IF(C202="","",LOOKUP(C202,Instructions!$B$12:$B$20,Instructions!$E$12:$E$20)))</f>
        <v/>
      </c>
      <c r="E202" s="57" t="s">
        <v>673</v>
      </c>
    </row>
    <row r="203" spans="1:5" ht="13.5" thickBot="1" x14ac:dyDescent="0.25">
      <c r="B203" s="12"/>
      <c r="C203" s="20">
        <f>COUNTA(C184:C202)</f>
        <v>0</v>
      </c>
      <c r="D203" s="47"/>
    </row>
    <row r="204" spans="1:5" s="9" customFormat="1" ht="13.5" thickBot="1" x14ac:dyDescent="0.25">
      <c r="A204" s="40">
        <f>COUNT(A184:A202)</f>
        <v>19</v>
      </c>
      <c r="B204" s="3" t="s">
        <v>3</v>
      </c>
      <c r="C204" s="5"/>
      <c r="D204" s="47"/>
    </row>
    <row r="205" spans="1:5" x14ac:dyDescent="0.2">
      <c r="D205" s="47"/>
    </row>
    <row r="206" spans="1:5" x14ac:dyDescent="0.2">
      <c r="D206" s="47"/>
    </row>
    <row r="207" spans="1:5" ht="13.5" thickBot="1" x14ac:dyDescent="0.25">
      <c r="D207" s="47"/>
    </row>
    <row r="208" spans="1:5" ht="13.5" thickBot="1" x14ac:dyDescent="0.25">
      <c r="B208" s="26" t="s">
        <v>16</v>
      </c>
      <c r="C208" s="76"/>
      <c r="D208" s="47"/>
    </row>
    <row r="209" spans="1:5" x14ac:dyDescent="0.2">
      <c r="B209" s="150" t="s">
        <v>475</v>
      </c>
      <c r="C209" s="68" t="str">
        <f>C$2</f>
        <v>Offeror A</v>
      </c>
      <c r="D209" s="47"/>
    </row>
    <row r="210" spans="1:5" ht="13.5" thickBot="1" x14ac:dyDescent="0.25">
      <c r="B210" s="151"/>
      <c r="C210" s="21"/>
      <c r="D210" s="47"/>
    </row>
    <row r="211" spans="1:5" ht="51.75" thickBot="1" x14ac:dyDescent="0.25">
      <c r="A211" s="37">
        <v>5.7</v>
      </c>
      <c r="B211" s="2"/>
      <c r="C211" s="28" t="s">
        <v>1166</v>
      </c>
      <c r="D211" s="28" t="s">
        <v>1635</v>
      </c>
      <c r="E211" s="28" t="s">
        <v>1636</v>
      </c>
    </row>
    <row r="212" spans="1:5" ht="102.75" outlineLevel="1" thickBot="1" x14ac:dyDescent="0.25">
      <c r="A212" s="36">
        <v>0</v>
      </c>
      <c r="B212" s="50" t="s">
        <v>949</v>
      </c>
      <c r="C212" s="80"/>
      <c r="D212" s="56" t="str">
        <f>IF(E212="F",IF(C212="","",LOOKUP(C212,Instructions!$B$26:$B$34,Instructions!$E$26:$E$34)),IF(C212="","",LOOKUP(C212,Instructions!$B$12:$B$20,Instructions!$E$12:$E$20)))</f>
        <v/>
      </c>
      <c r="E212" s="57" t="s">
        <v>673</v>
      </c>
    </row>
    <row r="213" spans="1:5" ht="64.5" outlineLevel="1" thickBot="1" x14ac:dyDescent="0.25">
      <c r="A213" s="36">
        <v>0</v>
      </c>
      <c r="B213" s="50" t="s">
        <v>950</v>
      </c>
      <c r="C213" s="80"/>
      <c r="D213" s="56" t="str">
        <f>IF(E213="F",IF(C213="","",LOOKUP(C213,Instructions!$B$26:$B$34,Instructions!$E$26:$E$34)),IF(C213="","",LOOKUP(C213,Instructions!$B$12:$B$20,Instructions!$E$12:$E$20)))</f>
        <v/>
      </c>
      <c r="E213" s="57" t="s">
        <v>673</v>
      </c>
    </row>
    <row r="214" spans="1:5" ht="51.75" outlineLevel="1" thickBot="1" x14ac:dyDescent="0.25">
      <c r="A214" s="36">
        <v>0</v>
      </c>
      <c r="B214" s="50" t="s">
        <v>951</v>
      </c>
      <c r="C214" s="80"/>
      <c r="D214" s="56" t="str">
        <f>IF(E214="F",IF(C214="","",LOOKUP(C214,Instructions!$B$26:$B$34,Instructions!$E$26:$E$34)),IF(C214="","",LOOKUP(C214,Instructions!$B$12:$B$20,Instructions!$E$12:$E$20)))</f>
        <v/>
      </c>
      <c r="E214" s="57" t="s">
        <v>673</v>
      </c>
    </row>
    <row r="215" spans="1:5" ht="51.75" outlineLevel="1" thickBot="1" x14ac:dyDescent="0.25">
      <c r="A215" s="36">
        <v>0</v>
      </c>
      <c r="B215" s="50" t="s">
        <v>952</v>
      </c>
      <c r="C215" s="80"/>
      <c r="D215" s="56" t="str">
        <f>IF(E215="F",IF(C215="","",LOOKUP(C215,Instructions!$B$26:$B$34,Instructions!$E$26:$E$34)),IF(C215="","",LOOKUP(C215,Instructions!$B$12:$B$20,Instructions!$E$12:$E$20)))</f>
        <v/>
      </c>
      <c r="E215" s="57" t="s">
        <v>673</v>
      </c>
    </row>
    <row r="216" spans="1:5" ht="51.75" outlineLevel="1" thickBot="1" x14ac:dyDescent="0.25">
      <c r="A216" s="36">
        <v>0</v>
      </c>
      <c r="B216" s="50" t="s">
        <v>953</v>
      </c>
      <c r="C216" s="80"/>
      <c r="D216" s="56" t="str">
        <f>IF(E216="F",IF(C216="","",LOOKUP(C216,Instructions!$B$26:$B$34,Instructions!$E$26:$E$34)),IF(C216="","",LOOKUP(C216,Instructions!$B$12:$B$20,Instructions!$E$12:$E$20)))</f>
        <v/>
      </c>
      <c r="E216" s="57" t="s">
        <v>673</v>
      </c>
    </row>
    <row r="217" spans="1:5" ht="51.75" outlineLevel="1" thickBot="1" x14ac:dyDescent="0.25">
      <c r="A217" s="36">
        <v>0</v>
      </c>
      <c r="B217" s="50" t="s">
        <v>954</v>
      </c>
      <c r="C217" s="80"/>
      <c r="D217" s="56" t="str">
        <f>IF(E217="F",IF(C217="","",LOOKUP(C217,Instructions!$B$26:$B$34,Instructions!$E$26:$E$34)),IF(C217="","",LOOKUP(C217,Instructions!$B$12:$B$20,Instructions!$E$12:$E$20)))</f>
        <v/>
      </c>
      <c r="E217" s="57" t="s">
        <v>673</v>
      </c>
    </row>
    <row r="218" spans="1:5" ht="26.25" outlineLevel="1" thickBot="1" x14ac:dyDescent="0.25">
      <c r="A218" s="36">
        <v>1</v>
      </c>
      <c r="B218" s="50" t="s">
        <v>955</v>
      </c>
      <c r="C218" s="80"/>
      <c r="D218" s="56" t="str">
        <f>IF(E218="F",IF(C218="","",LOOKUP(C218,Instructions!$B$26:$B$34,Instructions!$E$26:$E$34)),IF(C218="","",LOOKUP(C218,Instructions!$B$12:$B$20,Instructions!$E$12:$E$20)))</f>
        <v/>
      </c>
      <c r="E218" s="57" t="s">
        <v>673</v>
      </c>
    </row>
    <row r="219" spans="1:5" ht="26.25" outlineLevel="1" thickBot="1" x14ac:dyDescent="0.25">
      <c r="A219" s="36">
        <v>2</v>
      </c>
      <c r="B219" s="33" t="s">
        <v>956</v>
      </c>
      <c r="C219" s="80"/>
      <c r="D219" s="56" t="str">
        <f>IF(E219="F",IF(C219="","",LOOKUP(C219,Instructions!$B$26:$B$34,Instructions!$E$26:$E$34)),IF(C219="","",LOOKUP(C219,Instructions!$B$12:$B$20,Instructions!$E$12:$E$20)))</f>
        <v/>
      </c>
      <c r="E219" s="57" t="s">
        <v>673</v>
      </c>
    </row>
    <row r="220" spans="1:5" ht="26.25" outlineLevel="1" thickBot="1" x14ac:dyDescent="0.25">
      <c r="A220" s="36">
        <v>3</v>
      </c>
      <c r="B220" s="33" t="s">
        <v>476</v>
      </c>
      <c r="C220" s="80"/>
      <c r="D220" s="56" t="str">
        <f>IF(E220="F",IF(C220="","",LOOKUP(C220,Instructions!$B$26:$B$34,Instructions!$E$26:$E$34)),IF(C220="","",LOOKUP(C220,Instructions!$B$12:$B$20,Instructions!$E$12:$E$20)))</f>
        <v/>
      </c>
      <c r="E220" s="57" t="s">
        <v>673</v>
      </c>
    </row>
    <row r="221" spans="1:5" ht="26.25" outlineLevel="1" thickBot="1" x14ac:dyDescent="0.25">
      <c r="A221" s="36">
        <v>4</v>
      </c>
      <c r="B221" s="33" t="s">
        <v>477</v>
      </c>
      <c r="C221" s="80"/>
      <c r="D221" s="56" t="str">
        <f>IF(E221="F",IF(C221="","",LOOKUP(C221,Instructions!$B$26:$B$34,Instructions!$E$26:$E$34)),IF(C221="","",LOOKUP(C221,Instructions!$B$12:$B$20,Instructions!$E$12:$E$20)))</f>
        <v/>
      </c>
      <c r="E221" s="57" t="s">
        <v>673</v>
      </c>
    </row>
    <row r="222" spans="1:5" ht="26.25" outlineLevel="1" thickBot="1" x14ac:dyDescent="0.25">
      <c r="A222" s="36">
        <v>5</v>
      </c>
      <c r="B222" s="33" t="s">
        <v>478</v>
      </c>
      <c r="C222" s="80"/>
      <c r="D222" s="56" t="str">
        <f>IF(E222="F",IF(C222="","",LOOKUP(C222,Instructions!$B$26:$B$34,Instructions!$E$26:$E$34)),IF(C222="","",LOOKUP(C222,Instructions!$B$12:$B$20,Instructions!$E$12:$E$20)))</f>
        <v/>
      </c>
      <c r="E222" s="57" t="s">
        <v>673</v>
      </c>
    </row>
    <row r="223" spans="1:5" ht="26.25" outlineLevel="1" thickBot="1" x14ac:dyDescent="0.25">
      <c r="A223" s="36">
        <v>6</v>
      </c>
      <c r="B223" s="33" t="s">
        <v>479</v>
      </c>
      <c r="C223" s="80"/>
      <c r="D223" s="56" t="str">
        <f>IF(E223="F",IF(C223="","",LOOKUP(C223,Instructions!$B$26:$B$34,Instructions!$E$26:$E$34)),IF(C223="","",LOOKUP(C223,Instructions!$B$12:$B$20,Instructions!$E$12:$E$20)))</f>
        <v/>
      </c>
      <c r="E223" s="57" t="s">
        <v>673</v>
      </c>
    </row>
    <row r="224" spans="1:5" ht="39" outlineLevel="1" thickBot="1" x14ac:dyDescent="0.25">
      <c r="A224" s="36">
        <v>7</v>
      </c>
      <c r="B224" s="33" t="s">
        <v>480</v>
      </c>
      <c r="C224" s="80"/>
      <c r="D224" s="56" t="str">
        <f>IF(E224="F",IF(C224="","",LOOKUP(C224,Instructions!$B$26:$B$34,Instructions!$E$26:$E$34)),IF(C224="","",LOOKUP(C224,Instructions!$B$12:$B$20,Instructions!$E$12:$E$20)))</f>
        <v/>
      </c>
      <c r="E224" s="57" t="s">
        <v>673</v>
      </c>
    </row>
    <row r="225" spans="1:5" ht="39" outlineLevel="1" thickBot="1" x14ac:dyDescent="0.25">
      <c r="A225" s="36">
        <v>8</v>
      </c>
      <c r="B225" s="33" t="s">
        <v>957</v>
      </c>
      <c r="C225" s="80"/>
      <c r="D225" s="56" t="str">
        <f>IF(E225="F",IF(C225="","",LOOKUP(C225,Instructions!$B$26:$B$34,Instructions!$E$26:$E$34)),IF(C225="","",LOOKUP(C225,Instructions!$B$12:$B$20,Instructions!$E$12:$E$20)))</f>
        <v/>
      </c>
      <c r="E225" s="57" t="s">
        <v>673</v>
      </c>
    </row>
    <row r="226" spans="1:5" ht="64.5" outlineLevel="1" thickBot="1" x14ac:dyDescent="0.25">
      <c r="A226" s="36">
        <v>9</v>
      </c>
      <c r="B226" s="50" t="s">
        <v>1345</v>
      </c>
      <c r="C226" s="80"/>
      <c r="D226" s="56" t="str">
        <f>IF(E226="F",IF(C226="","",LOOKUP(C226,Instructions!$B$26:$B$34,Instructions!$E$26:$E$34)),IF(C226="","",LOOKUP(C226,Instructions!$B$12:$B$20,Instructions!$E$12:$E$20)))</f>
        <v/>
      </c>
      <c r="E226" s="57" t="s">
        <v>673</v>
      </c>
    </row>
    <row r="227" spans="1:5" ht="26.25" outlineLevel="1" thickBot="1" x14ac:dyDescent="0.25">
      <c r="A227" s="36">
        <v>10</v>
      </c>
      <c r="B227" s="33" t="s">
        <v>1346</v>
      </c>
      <c r="C227" s="80"/>
      <c r="D227" s="56" t="str">
        <f>IF(E227="F",IF(C227="","",LOOKUP(C227,Instructions!$B$26:$B$34,Instructions!$E$26:$E$34)),IF(C227="","",LOOKUP(C227,Instructions!$B$12:$B$20,Instructions!$E$12:$E$20)))</f>
        <v/>
      </c>
      <c r="E227" s="57" t="s">
        <v>673</v>
      </c>
    </row>
    <row r="228" spans="1:5" ht="51.75" outlineLevel="1" thickBot="1" x14ac:dyDescent="0.25">
      <c r="A228" s="36">
        <v>11</v>
      </c>
      <c r="B228" s="33" t="s">
        <v>958</v>
      </c>
      <c r="C228" s="80"/>
      <c r="D228" s="56" t="str">
        <f>IF(E228="F",IF(C228="","",LOOKUP(C228,Instructions!$B$26:$B$34,Instructions!$E$26:$E$34)),IF(C228="","",LOOKUP(C228,Instructions!$B$12:$B$20,Instructions!$E$12:$E$20)))</f>
        <v/>
      </c>
      <c r="E228" s="57" t="s">
        <v>673</v>
      </c>
    </row>
    <row r="229" spans="1:5" ht="39" outlineLevel="1" thickBot="1" x14ac:dyDescent="0.25">
      <c r="A229" s="36">
        <v>12</v>
      </c>
      <c r="B229" s="33" t="s">
        <v>481</v>
      </c>
      <c r="C229" s="80"/>
      <c r="D229" s="56" t="str">
        <f>IF(E229="F",IF(C229="","",LOOKUP(C229,Instructions!$B$26:$B$34,Instructions!$E$26:$E$34)),IF(C229="","",LOOKUP(C229,Instructions!$B$12:$B$20,Instructions!$E$12:$E$20)))</f>
        <v/>
      </c>
      <c r="E229" s="57" t="s">
        <v>673</v>
      </c>
    </row>
    <row r="230" spans="1:5" ht="26.25" outlineLevel="1" thickBot="1" x14ac:dyDescent="0.25">
      <c r="A230" s="36">
        <v>13</v>
      </c>
      <c r="B230" s="33" t="s">
        <v>482</v>
      </c>
      <c r="C230" s="80"/>
      <c r="D230" s="56" t="str">
        <f>IF(E230="F",IF(C230="","",LOOKUP(C230,Instructions!$B$26:$B$34,Instructions!$E$26:$E$34)),IF(C230="","",LOOKUP(C230,Instructions!$B$12:$B$20,Instructions!$E$12:$E$20)))</f>
        <v/>
      </c>
      <c r="E230" s="57" t="s">
        <v>673</v>
      </c>
    </row>
    <row r="231" spans="1:5" ht="39" outlineLevel="1" thickBot="1" x14ac:dyDescent="0.25">
      <c r="A231" s="36">
        <v>14</v>
      </c>
      <c r="B231" s="33" t="s">
        <v>483</v>
      </c>
      <c r="C231" s="80"/>
      <c r="D231" s="56" t="str">
        <f>IF(E231="F",IF(C231="","",LOOKUP(C231,Instructions!$B$26:$B$34,Instructions!$E$26:$E$34)),IF(C231="","",LOOKUP(C231,Instructions!$B$12:$B$20,Instructions!$E$12:$E$20)))</f>
        <v/>
      </c>
      <c r="E231" s="57" t="s">
        <v>673</v>
      </c>
    </row>
    <row r="232" spans="1:5" ht="26.25" outlineLevel="1" thickBot="1" x14ac:dyDescent="0.25">
      <c r="A232" s="36">
        <v>15</v>
      </c>
      <c r="B232" s="33" t="s">
        <v>484</v>
      </c>
      <c r="C232" s="80"/>
      <c r="D232" s="56" t="str">
        <f>IF(E232="F",IF(C232="","",LOOKUP(C232,Instructions!$B$26:$B$34,Instructions!$E$26:$E$34)),IF(C232="","",LOOKUP(C232,Instructions!$B$12:$B$20,Instructions!$E$12:$E$20)))</f>
        <v/>
      </c>
      <c r="E232" s="57" t="s">
        <v>673</v>
      </c>
    </row>
    <row r="233" spans="1:5" ht="39" outlineLevel="1" thickBot="1" x14ac:dyDescent="0.25">
      <c r="A233" s="36">
        <v>16</v>
      </c>
      <c r="B233" s="50" t="s">
        <v>491</v>
      </c>
      <c r="C233" s="80"/>
      <c r="D233" s="56" t="str">
        <f>IF(E233="F",IF(C233="","",LOOKUP(C233,Instructions!$B$26:$B$34,Instructions!$E$26:$E$34)),IF(C233="","",LOOKUP(C233,Instructions!$B$12:$B$20,Instructions!$E$12:$E$20)))</f>
        <v/>
      </c>
      <c r="E233" s="57" t="s">
        <v>673</v>
      </c>
    </row>
    <row r="234" spans="1:5" ht="13.5" outlineLevel="1" thickBot="1" x14ac:dyDescent="0.25">
      <c r="A234" s="36">
        <v>16</v>
      </c>
      <c r="B234" s="50" t="s">
        <v>492</v>
      </c>
      <c r="C234" s="80"/>
      <c r="D234" s="56" t="str">
        <f>IF(E234="F",IF(C234="","",LOOKUP(C234,Instructions!$B$26:$B$34,Instructions!$E$26:$E$34)),IF(C234="","",LOOKUP(C234,Instructions!$B$12:$B$20,Instructions!$E$12:$E$20)))</f>
        <v/>
      </c>
      <c r="E234" s="57" t="s">
        <v>673</v>
      </c>
    </row>
    <row r="235" spans="1:5" ht="13.5" outlineLevel="1" thickBot="1" x14ac:dyDescent="0.25">
      <c r="A235" s="36">
        <v>16</v>
      </c>
      <c r="B235" s="50" t="s">
        <v>493</v>
      </c>
      <c r="C235" s="80"/>
      <c r="D235" s="56" t="str">
        <f>IF(E235="F",IF(C235="","",LOOKUP(C235,Instructions!$B$26:$B$34,Instructions!$E$26:$E$34)),IF(C235="","",LOOKUP(C235,Instructions!$B$12:$B$20,Instructions!$E$12:$E$20)))</f>
        <v/>
      </c>
      <c r="E235" s="57" t="s">
        <v>673</v>
      </c>
    </row>
    <row r="236" spans="1:5" ht="13.5" outlineLevel="1" thickBot="1" x14ac:dyDescent="0.25">
      <c r="A236" s="36">
        <v>16</v>
      </c>
      <c r="B236" s="50" t="s">
        <v>494</v>
      </c>
      <c r="C236" s="80"/>
      <c r="D236" s="56" t="str">
        <f>IF(E236="F",IF(C236="","",LOOKUP(C236,Instructions!$B$26:$B$34,Instructions!$E$26:$E$34)),IF(C236="","",LOOKUP(C236,Instructions!$B$12:$B$20,Instructions!$E$12:$E$20)))</f>
        <v/>
      </c>
      <c r="E236" s="57" t="s">
        <v>673</v>
      </c>
    </row>
    <row r="237" spans="1:5" ht="13.5" outlineLevel="1" thickBot="1" x14ac:dyDescent="0.25">
      <c r="A237" s="36">
        <v>16</v>
      </c>
      <c r="B237" s="50" t="s">
        <v>495</v>
      </c>
      <c r="C237" s="80"/>
      <c r="D237" s="56" t="str">
        <f>IF(E237="F",IF(C237="","",LOOKUP(C237,Instructions!$B$26:$B$34,Instructions!$E$26:$E$34)),IF(C237="","",LOOKUP(C237,Instructions!$B$12:$B$20,Instructions!$E$12:$E$20)))</f>
        <v/>
      </c>
      <c r="E237" s="57" t="s">
        <v>673</v>
      </c>
    </row>
    <row r="238" spans="1:5" ht="13.5" outlineLevel="1" thickBot="1" x14ac:dyDescent="0.25">
      <c r="A238" s="36">
        <v>16</v>
      </c>
      <c r="B238" s="33" t="s">
        <v>496</v>
      </c>
      <c r="C238" s="80"/>
      <c r="D238" s="56" t="str">
        <f>IF(E238="F",IF(C238="","",LOOKUP(C238,Instructions!$B$26:$B$34,Instructions!$E$26:$E$34)),IF(C238="","",LOOKUP(C238,Instructions!$B$12:$B$20,Instructions!$E$12:$E$20)))</f>
        <v/>
      </c>
      <c r="E238" s="57" t="s">
        <v>673</v>
      </c>
    </row>
    <row r="239" spans="1:5" ht="13.5" outlineLevel="1" thickBot="1" x14ac:dyDescent="0.25">
      <c r="A239" s="36">
        <v>16</v>
      </c>
      <c r="B239" s="50" t="s">
        <v>497</v>
      </c>
      <c r="C239" s="80"/>
      <c r="D239" s="56" t="str">
        <f>IF(E239="F",IF(C239="","",LOOKUP(C239,Instructions!$B$26:$B$34,Instructions!$E$26:$E$34)),IF(C239="","",LOOKUP(C239,Instructions!$B$12:$B$20,Instructions!$E$12:$E$20)))</f>
        <v/>
      </c>
      <c r="E239" s="57" t="s">
        <v>673</v>
      </c>
    </row>
    <row r="240" spans="1:5" ht="39" outlineLevel="1" thickBot="1" x14ac:dyDescent="0.25">
      <c r="A240" s="36">
        <v>16</v>
      </c>
      <c r="B240" s="50" t="s">
        <v>498</v>
      </c>
      <c r="C240" s="80"/>
      <c r="D240" s="56" t="str">
        <f>IF(E240="F",IF(C240="","",LOOKUP(C240,Instructions!$B$26:$B$34,Instructions!$E$26:$E$34)),IF(C240="","",LOOKUP(C240,Instructions!$B$12:$B$20,Instructions!$E$12:$E$20)))</f>
        <v/>
      </c>
      <c r="E240" s="57" t="s">
        <v>673</v>
      </c>
    </row>
    <row r="241" spans="1:5" ht="26.25" outlineLevel="1" thickBot="1" x14ac:dyDescent="0.25">
      <c r="A241" s="36">
        <v>17</v>
      </c>
      <c r="B241" s="33" t="s">
        <v>959</v>
      </c>
      <c r="C241" s="80"/>
      <c r="D241" s="56" t="str">
        <f>IF(E241="F",IF(C241="","",LOOKUP(C241,Instructions!$B$26:$B$34,Instructions!$E$26:$E$34)),IF(C241="","",LOOKUP(C241,Instructions!$B$12:$B$20,Instructions!$E$12:$E$20)))</f>
        <v/>
      </c>
      <c r="E241" s="57" t="s">
        <v>673</v>
      </c>
    </row>
    <row r="242" spans="1:5" ht="26.25" outlineLevel="1" thickBot="1" x14ac:dyDescent="0.25">
      <c r="A242" s="36">
        <v>18</v>
      </c>
      <c r="B242" s="33" t="s">
        <v>485</v>
      </c>
      <c r="C242" s="80"/>
      <c r="D242" s="56" t="str">
        <f>IF(E242="F",IF(C242="","",LOOKUP(C242,Instructions!$B$26:$B$34,Instructions!$E$26:$E$34)),IF(C242="","",LOOKUP(C242,Instructions!$B$12:$B$20,Instructions!$E$12:$E$20)))</f>
        <v/>
      </c>
      <c r="E242" s="57" t="s">
        <v>673</v>
      </c>
    </row>
    <row r="243" spans="1:5" ht="39" outlineLevel="1" thickBot="1" x14ac:dyDescent="0.25">
      <c r="A243" s="36">
        <v>19</v>
      </c>
      <c r="B243" s="33" t="s">
        <v>486</v>
      </c>
      <c r="C243" s="80"/>
      <c r="D243" s="56" t="str">
        <f>IF(E243="F",IF(C243="","",LOOKUP(C243,Instructions!$B$26:$B$34,Instructions!$E$26:$E$34)),IF(C243="","",LOOKUP(C243,Instructions!$B$12:$B$20,Instructions!$E$12:$E$20)))</f>
        <v/>
      </c>
      <c r="E243" s="57" t="s">
        <v>673</v>
      </c>
    </row>
    <row r="244" spans="1:5" ht="39" outlineLevel="1" thickBot="1" x14ac:dyDescent="0.25">
      <c r="A244" s="36">
        <v>20</v>
      </c>
      <c r="B244" s="50" t="s">
        <v>487</v>
      </c>
      <c r="C244" s="80"/>
      <c r="D244" s="56" t="str">
        <f>IF(E244="F",IF(C244="","",LOOKUP(C244,Instructions!$B$26:$B$34,Instructions!$E$26:$E$34)),IF(C244="","",LOOKUP(C244,Instructions!$B$12:$B$20,Instructions!$E$12:$E$20)))</f>
        <v/>
      </c>
      <c r="E244" s="57" t="s">
        <v>673</v>
      </c>
    </row>
    <row r="245" spans="1:5" ht="26.25" outlineLevel="1" thickBot="1" x14ac:dyDescent="0.25">
      <c r="A245" s="36">
        <v>21</v>
      </c>
      <c r="B245" s="50" t="s">
        <v>488</v>
      </c>
      <c r="C245" s="80"/>
      <c r="D245" s="56" t="str">
        <f>IF(E245="F",IF(C245="","",LOOKUP(C245,Instructions!$B$26:$B$34,Instructions!$E$26:$E$34)),IF(C245="","",LOOKUP(C245,Instructions!$B$12:$B$20,Instructions!$E$12:$E$20)))</f>
        <v/>
      </c>
      <c r="E245" s="57" t="s">
        <v>673</v>
      </c>
    </row>
    <row r="246" spans="1:5" ht="39" outlineLevel="1" thickBot="1" x14ac:dyDescent="0.25">
      <c r="A246" s="36">
        <v>22</v>
      </c>
      <c r="B246" s="50" t="s">
        <v>489</v>
      </c>
      <c r="C246" s="80"/>
      <c r="D246" s="56" t="str">
        <f>IF(E246="F",IF(C246="","",LOOKUP(C246,Instructions!$B$26:$B$34,Instructions!$E$26:$E$34)),IF(C246="","",LOOKUP(C246,Instructions!$B$12:$B$20,Instructions!$E$12:$E$20)))</f>
        <v/>
      </c>
      <c r="E246" s="57" t="s">
        <v>673</v>
      </c>
    </row>
    <row r="247" spans="1:5" ht="26.25" outlineLevel="1" thickBot="1" x14ac:dyDescent="0.25">
      <c r="A247" s="36">
        <v>23</v>
      </c>
      <c r="B247" s="50" t="s">
        <v>490</v>
      </c>
      <c r="C247" s="80"/>
      <c r="D247" s="56" t="str">
        <f>IF(E247="F",IF(C247="","",LOOKUP(C247,Instructions!$B$26:$B$34,Instructions!$E$26:$E$34)),IF(C247="","",LOOKUP(C247,Instructions!$B$12:$B$20,Instructions!$E$12:$E$20)))</f>
        <v/>
      </c>
      <c r="E247" s="57" t="s">
        <v>673</v>
      </c>
    </row>
    <row r="248" spans="1:5" ht="90" outlineLevel="1" thickBot="1" x14ac:dyDescent="0.25">
      <c r="A248" s="36">
        <v>24</v>
      </c>
      <c r="B248" s="50" t="s">
        <v>1347</v>
      </c>
      <c r="C248" s="80"/>
      <c r="D248" s="56" t="str">
        <f>IF(E248="F",IF(C248="","",LOOKUP(C248,Instructions!$B$26:$B$34,Instructions!$E$26:$E$34)),IF(C248="","",LOOKUP(C248,Instructions!$B$12:$B$20,Instructions!$E$12:$E$20)))</f>
        <v/>
      </c>
      <c r="E248" s="57" t="s">
        <v>673</v>
      </c>
    </row>
    <row r="249" spans="1:5" ht="102.75" outlineLevel="1" thickBot="1" x14ac:dyDescent="0.25">
      <c r="A249" s="36">
        <v>25</v>
      </c>
      <c r="B249" s="50" t="s">
        <v>499</v>
      </c>
      <c r="C249" s="80"/>
      <c r="D249" s="56" t="str">
        <f>IF(E249="F",IF(C249="","",LOOKUP(C249,Instructions!$B$26:$B$34,Instructions!$E$26:$E$34)),IF(C249="","",LOOKUP(C249,Instructions!$B$12:$B$20,Instructions!$E$12:$E$20)))</f>
        <v/>
      </c>
      <c r="E249" s="57" t="s">
        <v>673</v>
      </c>
    </row>
    <row r="250" spans="1:5" ht="102.75" outlineLevel="1" thickBot="1" x14ac:dyDescent="0.25">
      <c r="A250" s="36">
        <v>26</v>
      </c>
      <c r="B250" s="50" t="s">
        <v>500</v>
      </c>
      <c r="C250" s="80"/>
      <c r="D250" s="56" t="str">
        <f>IF(E250="F",IF(C250="","",LOOKUP(C250,Instructions!$B$26:$B$34,Instructions!$E$26:$E$34)),IF(C250="","",LOOKUP(C250,Instructions!$B$12:$B$20,Instructions!$E$12:$E$20)))</f>
        <v/>
      </c>
      <c r="E250" s="57" t="s">
        <v>673</v>
      </c>
    </row>
    <row r="251" spans="1:5" ht="77.25" outlineLevel="1" thickBot="1" x14ac:dyDescent="0.25">
      <c r="A251" s="36">
        <v>27</v>
      </c>
      <c r="B251" s="50" t="s">
        <v>960</v>
      </c>
      <c r="C251" s="80"/>
      <c r="D251" s="56" t="str">
        <f>IF(E251="F",IF(C251="","",LOOKUP(C251,Instructions!$B$26:$B$34,Instructions!$E$26:$E$34)),IF(C251="","",LOOKUP(C251,Instructions!$B$12:$B$20,Instructions!$E$12:$E$20)))</f>
        <v/>
      </c>
      <c r="E251" s="57" t="s">
        <v>673</v>
      </c>
    </row>
    <row r="252" spans="1:5" ht="39" outlineLevel="1" thickBot="1" x14ac:dyDescent="0.25">
      <c r="A252" s="36">
        <v>27</v>
      </c>
      <c r="B252" s="50" t="s">
        <v>961</v>
      </c>
      <c r="C252" s="80"/>
      <c r="D252" s="56" t="str">
        <f>IF(E252="F",IF(C252="","",LOOKUP(C252,Instructions!$B$26:$B$34,Instructions!$E$26:$E$34)),IF(C252="","",LOOKUP(C252,Instructions!$B$12:$B$20,Instructions!$E$12:$E$20)))</f>
        <v/>
      </c>
      <c r="E252" s="57" t="s">
        <v>673</v>
      </c>
    </row>
    <row r="253" spans="1:5" ht="39" outlineLevel="1" thickBot="1" x14ac:dyDescent="0.25">
      <c r="A253" s="36">
        <v>28</v>
      </c>
      <c r="B253" s="33" t="s">
        <v>962</v>
      </c>
      <c r="C253" s="80"/>
      <c r="D253" s="56" t="str">
        <f>IF(E253="F",IF(C253="","",LOOKUP(C253,Instructions!$B$26:$B$34,Instructions!$E$26:$E$34)),IF(C253="","",LOOKUP(C253,Instructions!$B$12:$B$20,Instructions!$E$12:$E$20)))</f>
        <v/>
      </c>
      <c r="E253" s="57" t="s">
        <v>673</v>
      </c>
    </row>
    <row r="254" spans="1:5" ht="39" outlineLevel="1" thickBot="1" x14ac:dyDescent="0.25">
      <c r="A254" s="36">
        <v>29</v>
      </c>
      <c r="B254" s="33" t="s">
        <v>501</v>
      </c>
      <c r="C254" s="80"/>
      <c r="D254" s="56" t="str">
        <f>IF(E254="F",IF(C254="","",LOOKUP(C254,Instructions!$B$26:$B$34,Instructions!$E$26:$E$34)),IF(C254="","",LOOKUP(C254,Instructions!$B$12:$B$20,Instructions!$E$12:$E$20)))</f>
        <v/>
      </c>
      <c r="E254" s="57" t="s">
        <v>673</v>
      </c>
    </row>
    <row r="255" spans="1:5" ht="26.25" outlineLevel="1" thickBot="1" x14ac:dyDescent="0.25">
      <c r="A255" s="36">
        <v>30</v>
      </c>
      <c r="B255" s="33" t="s">
        <v>502</v>
      </c>
      <c r="C255" s="80"/>
      <c r="D255" s="56" t="str">
        <f>IF(E255="F",IF(C255="","",LOOKUP(C255,Instructions!$B$26:$B$34,Instructions!$E$26:$E$34)),IF(C255="","",LOOKUP(C255,Instructions!$B$12:$B$20,Instructions!$E$12:$E$20)))</f>
        <v/>
      </c>
      <c r="E255" s="57" t="s">
        <v>673</v>
      </c>
    </row>
    <row r="256" spans="1:5" ht="166.5" outlineLevel="1" thickBot="1" x14ac:dyDescent="0.25">
      <c r="A256" s="36">
        <v>31</v>
      </c>
      <c r="B256" s="50" t="s">
        <v>1348</v>
      </c>
      <c r="C256" s="80"/>
      <c r="D256" s="56" t="str">
        <f>IF(E256="F",IF(C256="","",LOOKUP(C256,Instructions!$B$26:$B$34,Instructions!$E$26:$E$34)),IF(C256="","",LOOKUP(C256,Instructions!$B$12:$B$20,Instructions!$E$12:$E$20)))</f>
        <v/>
      </c>
      <c r="E256" s="57" t="s">
        <v>673</v>
      </c>
    </row>
    <row r="257" spans="1:5" ht="51.75" outlineLevel="1" thickBot="1" x14ac:dyDescent="0.25">
      <c r="A257" s="36">
        <v>32</v>
      </c>
      <c r="B257" s="50" t="s">
        <v>1349</v>
      </c>
      <c r="C257" s="80"/>
      <c r="D257" s="56" t="str">
        <f>IF(E257="F",IF(C257="","",LOOKUP(C257,Instructions!$B$26:$B$34,Instructions!$E$26:$E$34)),IF(C257="","",LOOKUP(C257,Instructions!$B$12:$B$20,Instructions!$E$12:$E$20)))</f>
        <v/>
      </c>
      <c r="E257" s="57" t="s">
        <v>673</v>
      </c>
    </row>
    <row r="258" spans="1:5" ht="39" outlineLevel="1" thickBot="1" x14ac:dyDescent="0.25">
      <c r="A258" s="36">
        <v>33</v>
      </c>
      <c r="B258" s="33" t="s">
        <v>1350</v>
      </c>
      <c r="C258" s="80"/>
      <c r="D258" s="56" t="str">
        <f>IF(E258="F",IF(C258="","",LOOKUP(C258,Instructions!$B$26:$B$34,Instructions!$E$26:$E$34)),IF(C258="","",LOOKUP(C258,Instructions!$B$12:$B$20,Instructions!$E$12:$E$20)))</f>
        <v/>
      </c>
      <c r="E258" s="57" t="s">
        <v>673</v>
      </c>
    </row>
    <row r="259" spans="1:5" ht="26.25" outlineLevel="1" thickBot="1" x14ac:dyDescent="0.25">
      <c r="A259" s="36">
        <v>34</v>
      </c>
      <c r="B259" s="33" t="s">
        <v>963</v>
      </c>
      <c r="C259" s="80"/>
      <c r="D259" s="56" t="str">
        <f>IF(E259="F",IF(C259="","",LOOKUP(C259,Instructions!$B$26:$B$34,Instructions!$E$26:$E$34)),IF(C259="","",LOOKUP(C259,Instructions!$B$12:$B$20,Instructions!$E$12:$E$20)))</f>
        <v/>
      </c>
      <c r="E259" s="57" t="s">
        <v>673</v>
      </c>
    </row>
    <row r="260" spans="1:5" ht="39" outlineLevel="1" thickBot="1" x14ac:dyDescent="0.25">
      <c r="A260" s="36">
        <v>35</v>
      </c>
      <c r="B260" s="33" t="s">
        <v>503</v>
      </c>
      <c r="C260" s="80"/>
      <c r="D260" s="56" t="str">
        <f>IF(E260="F",IF(C260="","",LOOKUP(C260,Instructions!$B$26:$B$34,Instructions!$E$26:$E$34)),IF(C260="","",LOOKUP(C260,Instructions!$B$12:$B$20,Instructions!$E$12:$E$20)))</f>
        <v/>
      </c>
      <c r="E260" s="57" t="s">
        <v>673</v>
      </c>
    </row>
    <row r="261" spans="1:5" ht="26.25" outlineLevel="1" thickBot="1" x14ac:dyDescent="0.25">
      <c r="A261" s="36">
        <v>36</v>
      </c>
      <c r="B261" s="50" t="s">
        <v>504</v>
      </c>
      <c r="C261" s="80"/>
      <c r="D261" s="56" t="str">
        <f>IF(E261="F",IF(C261="","",LOOKUP(C261,Instructions!$B$26:$B$34,Instructions!$E$26:$E$34)),IF(C261="","",LOOKUP(C261,Instructions!$B$12:$B$20,Instructions!$E$12:$E$20)))</f>
        <v/>
      </c>
      <c r="E261" s="57" t="s">
        <v>673</v>
      </c>
    </row>
    <row r="262" spans="1:5" ht="26.25" outlineLevel="1" thickBot="1" x14ac:dyDescent="0.25">
      <c r="A262" s="36">
        <v>37</v>
      </c>
      <c r="B262" s="50" t="s">
        <v>1351</v>
      </c>
      <c r="C262" s="80"/>
      <c r="D262" s="56" t="str">
        <f>IF(E262="F",IF(C262="","",LOOKUP(C262,Instructions!$B$26:$B$34,Instructions!$E$26:$E$34)),IF(C262="","",LOOKUP(C262,Instructions!$B$12:$B$20,Instructions!$E$12:$E$20)))</f>
        <v/>
      </c>
      <c r="E262" s="57" t="s">
        <v>673</v>
      </c>
    </row>
    <row r="263" spans="1:5" ht="39" outlineLevel="1" thickBot="1" x14ac:dyDescent="0.25">
      <c r="A263" s="36">
        <v>37</v>
      </c>
      <c r="B263" s="50" t="s">
        <v>1352</v>
      </c>
      <c r="C263" s="80"/>
      <c r="D263" s="56" t="str">
        <f>IF(E263="F",IF(C263="","",LOOKUP(C263,Instructions!$B$26:$B$34,Instructions!$E$26:$E$34)),IF(C263="","",LOOKUP(C263,Instructions!$B$12:$B$20,Instructions!$E$12:$E$20)))</f>
        <v/>
      </c>
      <c r="E263" s="57" t="s">
        <v>673</v>
      </c>
    </row>
    <row r="264" spans="1:5" ht="39" outlineLevel="1" thickBot="1" x14ac:dyDescent="0.25">
      <c r="A264" s="36">
        <v>37</v>
      </c>
      <c r="B264" s="50" t="s">
        <v>1353</v>
      </c>
      <c r="C264" s="80"/>
      <c r="D264" s="56" t="str">
        <f>IF(E264="F",IF(C264="","",LOOKUP(C264,Instructions!$B$26:$B$34,Instructions!$E$26:$E$34)),IF(C264="","",LOOKUP(C264,Instructions!$B$12:$B$20,Instructions!$E$12:$E$20)))</f>
        <v/>
      </c>
      <c r="E264" s="57" t="s">
        <v>673</v>
      </c>
    </row>
    <row r="265" spans="1:5" ht="64.5" outlineLevel="1" thickBot="1" x14ac:dyDescent="0.25">
      <c r="A265" s="36">
        <v>38</v>
      </c>
      <c r="B265" s="33" t="s">
        <v>505</v>
      </c>
      <c r="C265" s="80"/>
      <c r="D265" s="56" t="str">
        <f>IF(E265="F",IF(C265="","",LOOKUP(C265,Instructions!$B$26:$B$34,Instructions!$E$26:$E$34)),IF(C265="","",LOOKUP(C265,Instructions!$B$12:$B$20,Instructions!$E$12:$E$20)))</f>
        <v/>
      </c>
      <c r="E265" s="57" t="s">
        <v>673</v>
      </c>
    </row>
    <row r="266" spans="1:5" ht="64.5" outlineLevel="1" thickBot="1" x14ac:dyDescent="0.25">
      <c r="A266" s="36">
        <v>39</v>
      </c>
      <c r="B266" s="33" t="s">
        <v>506</v>
      </c>
      <c r="C266" s="80"/>
      <c r="D266" s="56" t="str">
        <f>IF(E266="F",IF(C266="","",LOOKUP(C266,Instructions!$B$26:$B$34,Instructions!$E$26:$E$34)),IF(C266="","",LOOKUP(C266,Instructions!$B$12:$B$20,Instructions!$E$12:$E$20)))</f>
        <v/>
      </c>
      <c r="E266" s="57" t="s">
        <v>673</v>
      </c>
    </row>
    <row r="267" spans="1:5" ht="51.75" outlineLevel="1" thickBot="1" x14ac:dyDescent="0.25">
      <c r="A267" s="36">
        <v>40</v>
      </c>
      <c r="B267" s="33" t="s">
        <v>507</v>
      </c>
      <c r="C267" s="80"/>
      <c r="D267" s="56" t="str">
        <f>IF(E267="F",IF(C267="","",LOOKUP(C267,Instructions!$B$26:$B$34,Instructions!$E$26:$E$34)),IF(C267="","",LOOKUP(C267,Instructions!$B$12:$B$20,Instructions!$E$12:$E$20)))</f>
        <v/>
      </c>
      <c r="E267" s="57" t="s">
        <v>673</v>
      </c>
    </row>
    <row r="268" spans="1:5" ht="39" outlineLevel="1" thickBot="1" x14ac:dyDescent="0.25">
      <c r="A268" s="36">
        <v>41</v>
      </c>
      <c r="B268" s="50" t="s">
        <v>1354</v>
      </c>
      <c r="C268" s="80"/>
      <c r="D268" s="56" t="str">
        <f>IF(E268="F",IF(C268="","",LOOKUP(C268,Instructions!$B$26:$B$34,Instructions!$E$26:$E$34)),IF(C268="","",LOOKUP(C268,Instructions!$B$12:$B$20,Instructions!$E$12:$E$20)))</f>
        <v/>
      </c>
      <c r="E268" s="57" t="s">
        <v>673</v>
      </c>
    </row>
    <row r="269" spans="1:5" ht="26.25" outlineLevel="1" thickBot="1" x14ac:dyDescent="0.25">
      <c r="A269" s="36">
        <v>41</v>
      </c>
      <c r="B269" s="50" t="s">
        <v>1355</v>
      </c>
      <c r="C269" s="80"/>
      <c r="D269" s="56" t="str">
        <f>IF(E269="F",IF(C269="","",LOOKUP(C269,Instructions!$B$26:$B$34,Instructions!$E$26:$E$34)),IF(C269="","",LOOKUP(C269,Instructions!$B$12:$B$20,Instructions!$E$12:$E$20)))</f>
        <v/>
      </c>
      <c r="E269" s="57" t="s">
        <v>673</v>
      </c>
    </row>
    <row r="270" spans="1:5" ht="26.25" outlineLevel="1" thickBot="1" x14ac:dyDescent="0.25">
      <c r="A270" s="36">
        <v>42</v>
      </c>
      <c r="B270" s="33" t="s">
        <v>508</v>
      </c>
      <c r="C270" s="80"/>
      <c r="D270" s="56" t="str">
        <f>IF(E270="F",IF(C270="","",LOOKUP(C270,Instructions!$B$26:$B$34,Instructions!$E$26:$E$34)),IF(C270="","",LOOKUP(C270,Instructions!$B$12:$B$20,Instructions!$E$12:$E$20)))</f>
        <v/>
      </c>
      <c r="E270" s="57" t="s">
        <v>673</v>
      </c>
    </row>
    <row r="271" spans="1:5" ht="26.25" outlineLevel="1" thickBot="1" x14ac:dyDescent="0.25">
      <c r="A271" s="36">
        <v>43</v>
      </c>
      <c r="B271" s="50" t="s">
        <v>964</v>
      </c>
      <c r="C271" s="80"/>
      <c r="D271" s="56" t="str">
        <f>IF(E271="F",IF(C271="","",LOOKUP(C271,Instructions!$B$26:$B$34,Instructions!$E$26:$E$34)),IF(C271="","",LOOKUP(C271,Instructions!$B$12:$B$20,Instructions!$E$12:$E$20)))</f>
        <v/>
      </c>
      <c r="E271" s="57" t="s">
        <v>673</v>
      </c>
    </row>
    <row r="272" spans="1:5" ht="26.25" outlineLevel="1" thickBot="1" x14ac:dyDescent="0.25">
      <c r="A272" s="36">
        <v>44</v>
      </c>
      <c r="B272" s="33" t="s">
        <v>509</v>
      </c>
      <c r="C272" s="80"/>
      <c r="D272" s="56" t="str">
        <f>IF(E272="F",IF(C272="","",LOOKUP(C272,Instructions!$B$26:$B$34,Instructions!$E$26:$E$34)),IF(C272="","",LOOKUP(C272,Instructions!$B$12:$B$20,Instructions!$E$12:$E$20)))</f>
        <v/>
      </c>
      <c r="E272" s="57" t="s">
        <v>673</v>
      </c>
    </row>
    <row r="273" spans="1:5" ht="64.5" outlineLevel="1" thickBot="1" x14ac:dyDescent="0.25">
      <c r="A273" s="36">
        <v>45</v>
      </c>
      <c r="B273" s="33" t="s">
        <v>510</v>
      </c>
      <c r="C273" s="80"/>
      <c r="D273" s="56" t="str">
        <f>IF(E273="F",IF(C273="","",LOOKUP(C273,Instructions!$B$26:$B$34,Instructions!$E$26:$E$34)),IF(C273="","",LOOKUP(C273,Instructions!$B$12:$B$20,Instructions!$E$12:$E$20)))</f>
        <v/>
      </c>
      <c r="E273" s="57" t="s">
        <v>673</v>
      </c>
    </row>
    <row r="274" spans="1:5" ht="26.25" outlineLevel="1" thickBot="1" x14ac:dyDescent="0.25">
      <c r="A274" s="36">
        <v>46</v>
      </c>
      <c r="B274" s="33" t="s">
        <v>511</v>
      </c>
      <c r="C274" s="80"/>
      <c r="D274" s="56" t="str">
        <f>IF(E274="F",IF(C274="","",LOOKUP(C274,Instructions!$B$26:$B$34,Instructions!$E$26:$E$34)),IF(C274="","",LOOKUP(C274,Instructions!$B$12:$B$20,Instructions!$E$12:$E$20)))</f>
        <v/>
      </c>
      <c r="E274" s="57" t="s">
        <v>673</v>
      </c>
    </row>
    <row r="275" spans="1:5" ht="26.25" outlineLevel="1" thickBot="1" x14ac:dyDescent="0.25">
      <c r="A275" s="36">
        <v>47</v>
      </c>
      <c r="B275" s="33" t="s">
        <v>512</v>
      </c>
      <c r="C275" s="80"/>
      <c r="D275" s="56" t="str">
        <f>IF(E275="F",IF(C275="","",LOOKUP(C275,Instructions!$B$26:$B$34,Instructions!$E$26:$E$34)),IF(C275="","",LOOKUP(C275,Instructions!$B$12:$B$20,Instructions!$E$12:$E$20)))</f>
        <v/>
      </c>
      <c r="E275" s="57" t="s">
        <v>673</v>
      </c>
    </row>
    <row r="276" spans="1:5" ht="39" outlineLevel="1" thickBot="1" x14ac:dyDescent="0.25">
      <c r="A276" s="36">
        <v>48</v>
      </c>
      <c r="B276" s="33" t="s">
        <v>513</v>
      </c>
      <c r="C276" s="80"/>
      <c r="D276" s="56" t="str">
        <f>IF(E276="F",IF(C276="","",LOOKUP(C276,Instructions!$B$26:$B$34,Instructions!$E$26:$E$34)),IF(C276="","",LOOKUP(C276,Instructions!$B$12:$B$20,Instructions!$E$12:$E$20)))</f>
        <v/>
      </c>
      <c r="E276" s="57" t="s">
        <v>673</v>
      </c>
    </row>
    <row r="277" spans="1:5" ht="39" outlineLevel="1" thickBot="1" x14ac:dyDescent="0.25">
      <c r="A277" s="36">
        <v>49</v>
      </c>
      <c r="B277" s="33" t="s">
        <v>514</v>
      </c>
      <c r="C277" s="80"/>
      <c r="D277" s="56" t="str">
        <f>IF(E277="F",IF(C277="","",LOOKUP(C277,Instructions!$B$26:$B$34,Instructions!$E$26:$E$34)),IF(C277="","",LOOKUP(C277,Instructions!$B$12:$B$20,Instructions!$E$12:$E$20)))</f>
        <v/>
      </c>
      <c r="E277" s="57" t="s">
        <v>673</v>
      </c>
    </row>
    <row r="278" spans="1:5" ht="26.25" outlineLevel="1" thickBot="1" x14ac:dyDescent="0.25">
      <c r="A278" s="36">
        <v>50</v>
      </c>
      <c r="B278" s="33" t="s">
        <v>515</v>
      </c>
      <c r="C278" s="80"/>
      <c r="D278" s="56" t="str">
        <f>IF(E278="F",IF(C278="","",LOOKUP(C278,Instructions!$B$26:$B$34,Instructions!$E$26:$E$34)),IF(C278="","",LOOKUP(C278,Instructions!$B$12:$B$20,Instructions!$E$12:$E$20)))</f>
        <v/>
      </c>
      <c r="E278" s="57" t="s">
        <v>673</v>
      </c>
    </row>
    <row r="279" spans="1:5" ht="51.75" outlineLevel="1" thickBot="1" x14ac:dyDescent="0.25">
      <c r="A279" s="36">
        <v>51</v>
      </c>
      <c r="B279" s="33" t="s">
        <v>516</v>
      </c>
      <c r="C279" s="80"/>
      <c r="D279" s="56" t="str">
        <f>IF(E279="F",IF(C279="","",LOOKUP(C279,Instructions!$B$26:$B$34,Instructions!$E$26:$E$34)),IF(C279="","",LOOKUP(C279,Instructions!$B$12:$B$20,Instructions!$E$12:$E$20)))</f>
        <v/>
      </c>
      <c r="E279" s="57" t="s">
        <v>673</v>
      </c>
    </row>
    <row r="280" spans="1:5" ht="26.25" outlineLevel="1" thickBot="1" x14ac:dyDescent="0.25">
      <c r="A280" s="36">
        <v>52</v>
      </c>
      <c r="B280" s="33" t="s">
        <v>508</v>
      </c>
      <c r="C280" s="80"/>
      <c r="D280" s="56" t="str">
        <f>IF(E280="F",IF(C280="","",LOOKUP(C280,Instructions!$B$26:$B$34,Instructions!$E$26:$E$34)),IF(C280="","",LOOKUP(C280,Instructions!$B$12:$B$20,Instructions!$E$12:$E$20)))</f>
        <v/>
      </c>
      <c r="E280" s="57" t="s">
        <v>673</v>
      </c>
    </row>
    <row r="281" spans="1:5" ht="13.5" thickBot="1" x14ac:dyDescent="0.25">
      <c r="B281" s="12"/>
      <c r="C281" s="20">
        <f>COUNTA(C212:C280)</f>
        <v>0</v>
      </c>
      <c r="D281" s="47"/>
    </row>
    <row r="282" spans="1:5" s="9" customFormat="1" ht="13.5" thickBot="1" x14ac:dyDescent="0.25">
      <c r="A282" s="40">
        <f>COUNT(A212:A280)</f>
        <v>69</v>
      </c>
      <c r="B282" s="3" t="s">
        <v>3</v>
      </c>
      <c r="C282" s="5"/>
      <c r="D282" s="47"/>
    </row>
  </sheetData>
  <mergeCells count="2">
    <mergeCell ref="B209:B210"/>
    <mergeCell ref="B14:C14"/>
  </mergeCell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9" max="16383" man="1"/>
    <brk id="124" max="4" man="1"/>
    <brk id="161" max="16383"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C22:C64 C74:C105 C115:C131 C141:C155 C166:C174 C184:C202 C212:C280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315"/>
  <sheetViews>
    <sheetView view="pageBreakPreview" topLeftCell="A80" zoomScaleNormal="100" zoomScaleSheetLayoutView="100" workbookViewId="0">
      <selection activeCell="B80" sqref="B80"/>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4" ht="13.5" thickBot="1" x14ac:dyDescent="0.25">
      <c r="B1" s="22" t="s">
        <v>2</v>
      </c>
      <c r="C1" s="75"/>
    </row>
    <row r="2" spans="1:4" ht="15.75" x14ac:dyDescent="0.25">
      <c r="B2" s="29" t="s">
        <v>635</v>
      </c>
      <c r="C2" s="68" t="str">
        <f>Instructions!E1</f>
        <v>Offeror A</v>
      </c>
    </row>
    <row r="3" spans="1:4" ht="16.5" thickBot="1" x14ac:dyDescent="0.3">
      <c r="B3" s="14"/>
      <c r="C3" s="21"/>
    </row>
    <row r="4" spans="1:4" ht="26.25" thickBot="1" x14ac:dyDescent="0.25">
      <c r="B4" s="2"/>
      <c r="C4" s="28" t="s">
        <v>1167</v>
      </c>
    </row>
    <row r="5" spans="1:4" ht="13.5" outlineLevel="1" thickBot="1" x14ac:dyDescent="0.25">
      <c r="A5" s="40">
        <f>A40</f>
        <v>16</v>
      </c>
      <c r="B5" s="7" t="str">
        <f>B20</f>
        <v>Architecture</v>
      </c>
      <c r="C5" s="13">
        <f>C39</f>
        <v>0</v>
      </c>
      <c r="D5"/>
    </row>
    <row r="6" spans="1:4" ht="13.5" outlineLevel="1" thickBot="1" x14ac:dyDescent="0.25">
      <c r="A6" s="40">
        <f>A103</f>
        <v>54</v>
      </c>
      <c r="B6" s="7" t="str">
        <f>B45</f>
        <v>Capacity</v>
      </c>
      <c r="C6" s="13">
        <f>C102</f>
        <v>0</v>
      </c>
      <c r="D6"/>
    </row>
    <row r="7" spans="1:4" ht="13.5" outlineLevel="1" thickBot="1" x14ac:dyDescent="0.25">
      <c r="A7" s="40">
        <f>A154</f>
        <v>42</v>
      </c>
      <c r="B7" s="7" t="str">
        <f>B108</f>
        <v>Performance</v>
      </c>
      <c r="C7" s="13">
        <f>C153</f>
        <v>0</v>
      </c>
      <c r="D7"/>
    </row>
    <row r="8" spans="1:4" ht="13.5" outlineLevel="1" thickBot="1" x14ac:dyDescent="0.25">
      <c r="A8" s="40">
        <f>A222</f>
        <v>59</v>
      </c>
      <c r="B8" s="7" t="str">
        <f>B159</f>
        <v>Integration</v>
      </c>
      <c r="C8" s="13">
        <f>C221</f>
        <v>0</v>
      </c>
      <c r="D8"/>
    </row>
    <row r="9" spans="1:4" ht="13.5" outlineLevel="1" thickBot="1" x14ac:dyDescent="0.25">
      <c r="A9" s="40">
        <f>A245</f>
        <v>14</v>
      </c>
      <c r="B9" s="7" t="str">
        <f>B227</f>
        <v>Devices</v>
      </c>
      <c r="C9" s="13">
        <f>C244</f>
        <v>0</v>
      </c>
      <c r="D9"/>
    </row>
    <row r="10" spans="1:4" ht="13.5" outlineLevel="1" thickBot="1" x14ac:dyDescent="0.25">
      <c r="A10" s="40">
        <f>A272</f>
        <v>18</v>
      </c>
      <c r="B10" s="7" t="str">
        <f>B250</f>
        <v>Roadmap</v>
      </c>
      <c r="C10" s="13">
        <f>C271</f>
        <v>0</v>
      </c>
      <c r="D10"/>
    </row>
    <row r="11" spans="1:4" ht="13.5" outlineLevel="1" thickBot="1" x14ac:dyDescent="0.25">
      <c r="A11" s="40">
        <f>A293</f>
        <v>12</v>
      </c>
      <c r="B11" s="7" t="str">
        <f>B277</f>
        <v>Integration</v>
      </c>
      <c r="C11" s="13">
        <f>C292</f>
        <v>0</v>
      </c>
      <c r="D11"/>
    </row>
    <row r="12" spans="1:4" ht="13.5" outlineLevel="1" thickBot="1" x14ac:dyDescent="0.25">
      <c r="A12" s="40">
        <f>A315</f>
        <v>0</v>
      </c>
      <c r="B12" s="7" t="str">
        <f>B298</f>
        <v>Reserved for Future Use</v>
      </c>
      <c r="C12" s="13">
        <f>C314</f>
        <v>0</v>
      </c>
      <c r="D12"/>
    </row>
    <row r="13" spans="1:4" ht="13.5" thickBot="1" x14ac:dyDescent="0.25">
      <c r="A13" s="40">
        <f>SUM(A5:A12)</f>
        <v>215</v>
      </c>
      <c r="B13" s="3" t="s">
        <v>3</v>
      </c>
      <c r="C13" s="13">
        <f>SUM(C5:C12)</f>
        <v>0</v>
      </c>
      <c r="D13"/>
    </row>
    <row r="14" spans="1:4" ht="13.5" thickBot="1" x14ac:dyDescent="0.25">
      <c r="A14" s="40" t="e">
        <f>#REF!</f>
        <v>#REF!</v>
      </c>
      <c r="B14" s="4" t="s">
        <v>8</v>
      </c>
      <c r="C14" s="5"/>
      <c r="D14"/>
    </row>
    <row r="15" spans="1:4" x14ac:dyDescent="0.2">
      <c r="B15" s="149"/>
      <c r="C15" s="149"/>
      <c r="D15"/>
    </row>
    <row r="18" spans="1:5" ht="13.5" thickBot="1" x14ac:dyDescent="0.25"/>
    <row r="19" spans="1:5" ht="13.5" thickBot="1" x14ac:dyDescent="0.25">
      <c r="B19" s="26" t="s">
        <v>16</v>
      </c>
      <c r="C19" s="76"/>
    </row>
    <row r="20" spans="1:5" ht="15.75" x14ac:dyDescent="0.25">
      <c r="B20" s="23" t="s">
        <v>0</v>
      </c>
      <c r="C20" s="68" t="str">
        <f>C$2</f>
        <v>Offeror A</v>
      </c>
    </row>
    <row r="21" spans="1:5" ht="16.5" thickBot="1" x14ac:dyDescent="0.3">
      <c r="B21" s="15"/>
      <c r="C21" s="21"/>
    </row>
    <row r="22" spans="1:5" ht="51.75" thickBot="1" x14ac:dyDescent="0.25">
      <c r="A22" s="37">
        <v>6.1</v>
      </c>
      <c r="B22" s="2"/>
      <c r="C22" s="28" t="s">
        <v>1166</v>
      </c>
      <c r="D22" s="28" t="s">
        <v>1635</v>
      </c>
      <c r="E22" s="28" t="s">
        <v>1636</v>
      </c>
    </row>
    <row r="23" spans="1:5" ht="90" outlineLevel="1" thickBot="1" x14ac:dyDescent="0.25">
      <c r="A23" s="38">
        <v>1</v>
      </c>
      <c r="B23" s="50" t="s">
        <v>1711</v>
      </c>
      <c r="C23" s="97"/>
      <c r="D23" s="81" t="str">
        <f>IF(E23="F",IF(C23="","",LOOKUP(C23,Instructions!$B$26:$B$34,Instructions!$E$26:$E$34)),IF(C23="","",LOOKUP(C23,Instructions!$B$12:$B$20,Instructions!$E$12:$E$20)))</f>
        <v/>
      </c>
      <c r="E23" s="98" t="s">
        <v>674</v>
      </c>
    </row>
    <row r="24" spans="1:5" ht="77.25" outlineLevel="1" thickBot="1" x14ac:dyDescent="0.25">
      <c r="A24" s="38">
        <v>2</v>
      </c>
      <c r="B24" s="50" t="s">
        <v>1700</v>
      </c>
      <c r="C24" s="97"/>
      <c r="D24" s="81" t="str">
        <f>IF(E24="F",IF(C24="","",LOOKUP(C24,Instructions!$B$26:$B$34,Instructions!$E$26:$E$34)),IF(C24="","",LOOKUP(C24,Instructions!$B$12:$B$20,Instructions!$E$12:$E$20)))</f>
        <v/>
      </c>
      <c r="E24" s="98" t="s">
        <v>674</v>
      </c>
    </row>
    <row r="25" spans="1:5" ht="90" outlineLevel="1" thickBot="1" x14ac:dyDescent="0.25">
      <c r="A25" s="38">
        <v>3</v>
      </c>
      <c r="B25" s="50" t="s">
        <v>1701</v>
      </c>
      <c r="C25" s="97"/>
      <c r="D25" s="81" t="str">
        <f>IF(E25="F",IF(C25="","",LOOKUP(C25,Instructions!$B$26:$B$34,Instructions!$E$26:$E$34)),IF(C25="","",LOOKUP(C25,Instructions!$B$12:$B$20,Instructions!$E$12:$E$20)))</f>
        <v/>
      </c>
      <c r="E25" s="98" t="s">
        <v>674</v>
      </c>
    </row>
    <row r="26" spans="1:5" ht="217.5" outlineLevel="1" thickBot="1" x14ac:dyDescent="0.25">
      <c r="A26" s="38">
        <v>4</v>
      </c>
      <c r="B26" s="50" t="s">
        <v>1757</v>
      </c>
      <c r="C26" s="97"/>
      <c r="D26" s="81" t="str">
        <f>IF(E26="F",IF(C26="","",LOOKUP(C26,Instructions!$B$26:$B$34,Instructions!$E$26:$E$34)),IF(C26="","",LOOKUP(C26,Instructions!$B$12:$B$20,Instructions!$E$12:$E$20)))</f>
        <v/>
      </c>
      <c r="E26" s="98" t="s">
        <v>674</v>
      </c>
    </row>
    <row r="27" spans="1:5" ht="102.75" outlineLevel="1" thickBot="1" x14ac:dyDescent="0.25">
      <c r="A27" s="38">
        <v>4</v>
      </c>
      <c r="B27" s="50" t="s">
        <v>1758</v>
      </c>
      <c r="C27" s="97"/>
      <c r="D27" s="81" t="str">
        <f>IF(E27="F",IF(C27="","",LOOKUP(C27,Instructions!$B$26:$B$34,Instructions!$E$26:$E$34)),IF(C27="","",LOOKUP(C27,Instructions!$B$12:$B$20,Instructions!$E$12:$E$20)))</f>
        <v/>
      </c>
      <c r="E27" s="98" t="s">
        <v>674</v>
      </c>
    </row>
    <row r="28" spans="1:5" ht="64.5" outlineLevel="1" thickBot="1" x14ac:dyDescent="0.25">
      <c r="A28" s="38">
        <v>4</v>
      </c>
      <c r="B28" s="50" t="s">
        <v>1759</v>
      </c>
      <c r="C28" s="97"/>
      <c r="D28" s="81" t="str">
        <f>IF(E28="F",IF(C28="","",LOOKUP(C28,Instructions!$B$26:$B$34,Instructions!$E$26:$E$34)),IF(C28="","",LOOKUP(C28,Instructions!$B$12:$B$20,Instructions!$E$12:$E$20)))</f>
        <v/>
      </c>
      <c r="E28" s="98" t="s">
        <v>674</v>
      </c>
    </row>
    <row r="29" spans="1:5" ht="90" outlineLevel="1" thickBot="1" x14ac:dyDescent="0.25">
      <c r="A29" s="38">
        <v>4</v>
      </c>
      <c r="B29" s="50" t="s">
        <v>1712</v>
      </c>
      <c r="C29" s="97"/>
      <c r="D29" s="81" t="str">
        <f>IF(E29="F",IF(C29="","",LOOKUP(C29,Instructions!$B$26:$B$34,Instructions!$E$26:$E$34)),IF(C29="","",LOOKUP(C29,Instructions!$B$12:$B$20,Instructions!$E$12:$E$20)))</f>
        <v/>
      </c>
      <c r="E29" s="98" t="s">
        <v>674</v>
      </c>
    </row>
    <row r="30" spans="1:5" ht="77.25" outlineLevel="1" thickBot="1" x14ac:dyDescent="0.25">
      <c r="A30" s="38">
        <v>4</v>
      </c>
      <c r="B30" s="50" t="s">
        <v>1714</v>
      </c>
      <c r="C30" s="97"/>
      <c r="D30" s="81" t="str">
        <f>IF(E30="F",IF(C30="","",LOOKUP(C30,Instructions!$B$26:$B$34,Instructions!$E$26:$E$34)),IF(C30="","",LOOKUP(C30,Instructions!$B$12:$B$20,Instructions!$E$12:$E$20)))</f>
        <v/>
      </c>
      <c r="E30" s="98" t="s">
        <v>674</v>
      </c>
    </row>
    <row r="31" spans="1:5" ht="77.25" outlineLevel="1" thickBot="1" x14ac:dyDescent="0.25">
      <c r="A31" s="38">
        <v>4</v>
      </c>
      <c r="B31" s="50" t="s">
        <v>1713</v>
      </c>
      <c r="C31" s="97"/>
      <c r="D31" s="81" t="str">
        <f>IF(E31="F",IF(C31="","",LOOKUP(C31,Instructions!$B$26:$B$34,Instructions!$E$26:$E$34)),IF(C31="","",LOOKUP(C31,Instructions!$B$12:$B$20,Instructions!$E$12:$E$20)))</f>
        <v/>
      </c>
      <c r="E31" s="98" t="s">
        <v>674</v>
      </c>
    </row>
    <row r="32" spans="1:5" ht="90" outlineLevel="1" thickBot="1" x14ac:dyDescent="0.25">
      <c r="A32" s="38">
        <v>4</v>
      </c>
      <c r="B32" s="50" t="s">
        <v>1716</v>
      </c>
      <c r="C32" s="97"/>
      <c r="D32" s="81" t="str">
        <f>IF(E32="F",IF(C32="","",LOOKUP(C32,Instructions!$B$26:$B$34,Instructions!$E$26:$E$34)),IF(C32="","",LOOKUP(C32,Instructions!$B$12:$B$20,Instructions!$E$12:$E$20)))</f>
        <v/>
      </c>
      <c r="E32" s="98" t="s">
        <v>674</v>
      </c>
    </row>
    <row r="33" spans="1:5" ht="77.25" outlineLevel="1" thickBot="1" x14ac:dyDescent="0.25">
      <c r="A33" s="38">
        <v>4</v>
      </c>
      <c r="B33" s="50" t="s">
        <v>1715</v>
      </c>
      <c r="C33" s="97"/>
      <c r="D33" s="81" t="str">
        <f>IF(E33="F",IF(C33="","",LOOKUP(C33,Instructions!$B$26:$B$34,Instructions!$E$26:$E$34)),IF(C33="","",LOOKUP(C33,Instructions!$B$12:$B$20,Instructions!$E$12:$E$20)))</f>
        <v/>
      </c>
      <c r="E33" s="98" t="s">
        <v>674</v>
      </c>
    </row>
    <row r="34" spans="1:5" ht="141" outlineLevel="1" thickBot="1" x14ac:dyDescent="0.25">
      <c r="A34" s="38">
        <v>5</v>
      </c>
      <c r="B34" s="50" t="s">
        <v>1702</v>
      </c>
      <c r="C34" s="80"/>
      <c r="D34" s="56" t="str">
        <f>IF(E34="F",IF(C34="","",LOOKUP(C34,Instructions!$B$26:$B$34,Instructions!$E$26:$E$34)),IF(C34="","",LOOKUP(C34,Instructions!$B$12:$B$20,Instructions!$E$12:$E$20)))</f>
        <v/>
      </c>
      <c r="E34" s="52" t="s">
        <v>674</v>
      </c>
    </row>
    <row r="35" spans="1:5" ht="128.25" outlineLevel="1" thickBot="1" x14ac:dyDescent="0.25">
      <c r="A35" s="38">
        <v>6</v>
      </c>
      <c r="B35" s="50" t="s">
        <v>1703</v>
      </c>
      <c r="C35" s="80"/>
      <c r="D35" s="56" t="str">
        <f>IF(E35="F",IF(C35="","",LOOKUP(C35,Instructions!$B$26:$B$34,Instructions!$E$26:$E$34)),IF(C35="","",LOOKUP(C35,Instructions!$B$12:$B$20,Instructions!$E$12:$E$20)))</f>
        <v/>
      </c>
      <c r="E35" s="52" t="s">
        <v>674</v>
      </c>
    </row>
    <row r="36" spans="1:5" ht="39" outlineLevel="1" thickBot="1" x14ac:dyDescent="0.25">
      <c r="A36" s="38">
        <v>7</v>
      </c>
      <c r="B36" s="50" t="s">
        <v>1356</v>
      </c>
      <c r="C36" s="80"/>
      <c r="D36" s="56" t="str">
        <f>IF(E36="F",IF(C36="","",LOOKUP(C36,Instructions!$B$26:$B$34,Instructions!$E$26:$E$34)),IF(C36="","",LOOKUP(C36,Instructions!$B$12:$B$20,Instructions!$E$12:$E$20)))</f>
        <v/>
      </c>
      <c r="E36" s="52" t="s">
        <v>674</v>
      </c>
    </row>
    <row r="37" spans="1:5" ht="64.5" outlineLevel="1" thickBot="1" x14ac:dyDescent="0.25">
      <c r="A37" s="38">
        <v>8</v>
      </c>
      <c r="B37" s="50" t="s">
        <v>1357</v>
      </c>
      <c r="C37" s="80"/>
      <c r="D37" s="56" t="str">
        <f>IF(E37="F",IF(C37="","",LOOKUP(C37,Instructions!$B$26:$B$34,Instructions!$E$26:$E$34)),IF(C37="","",LOOKUP(C37,Instructions!$B$12:$B$20,Instructions!$E$12:$E$20)))</f>
        <v/>
      </c>
      <c r="E37" s="52" t="s">
        <v>674</v>
      </c>
    </row>
    <row r="38" spans="1:5" ht="39" outlineLevel="1" thickBot="1" x14ac:dyDescent="0.25">
      <c r="A38" s="38">
        <v>9</v>
      </c>
      <c r="B38" s="50" t="s">
        <v>1358</v>
      </c>
      <c r="C38" s="80"/>
      <c r="D38" s="56" t="str">
        <f>IF(E38="F",IF(C38="","",LOOKUP(C38,Instructions!$B$26:$B$34,Instructions!$E$26:$E$34)),IF(C38="","",LOOKUP(C38,Instructions!$B$12:$B$20,Instructions!$E$12:$E$20)))</f>
        <v/>
      </c>
      <c r="E38" s="52" t="s">
        <v>674</v>
      </c>
    </row>
    <row r="39" spans="1:5" ht="13.5" thickBot="1" x14ac:dyDescent="0.25">
      <c r="B39" s="12"/>
      <c r="C39" s="51">
        <f>COUNTA(C23:C38)</f>
        <v>0</v>
      </c>
      <c r="D39" s="47"/>
    </row>
    <row r="40" spans="1:5" s="9" customFormat="1" ht="13.5" thickBot="1" x14ac:dyDescent="0.25">
      <c r="A40" s="40">
        <f>COUNT(A23:A38)</f>
        <v>16</v>
      </c>
      <c r="B40" s="3" t="s">
        <v>3</v>
      </c>
      <c r="C40" s="5"/>
      <c r="D40" s="47"/>
    </row>
    <row r="43" spans="1:5" ht="13.5" thickBot="1" x14ac:dyDescent="0.25"/>
    <row r="44" spans="1:5" ht="13.5" thickBot="1" x14ac:dyDescent="0.25">
      <c r="B44" s="26" t="s">
        <v>16</v>
      </c>
      <c r="C44" s="78"/>
    </row>
    <row r="45" spans="1:5" ht="15.75" x14ac:dyDescent="0.25">
      <c r="B45" s="23" t="s">
        <v>42</v>
      </c>
      <c r="C45" s="68" t="str">
        <f>C$2</f>
        <v>Offeror A</v>
      </c>
    </row>
    <row r="46" spans="1:5" ht="16.5" thickBot="1" x14ac:dyDescent="0.3">
      <c r="B46" s="15"/>
      <c r="C46" s="21"/>
    </row>
    <row r="47" spans="1:5" ht="51.75" thickBot="1" x14ac:dyDescent="0.25">
      <c r="A47" s="49">
        <v>6.2</v>
      </c>
      <c r="B47" s="2"/>
      <c r="C47" s="28" t="s">
        <v>1166</v>
      </c>
      <c r="D47" s="28" t="s">
        <v>1635</v>
      </c>
      <c r="E47" s="28" t="s">
        <v>1636</v>
      </c>
    </row>
    <row r="48" spans="1:5" ht="39" outlineLevel="1" thickBot="1" x14ac:dyDescent="0.25">
      <c r="A48" s="48">
        <v>1</v>
      </c>
      <c r="B48" s="50" t="s">
        <v>1359</v>
      </c>
      <c r="C48" s="80"/>
      <c r="D48" s="56" t="str">
        <f>IF(E48="F",IF(C48="","",LOOKUP(C48,Instructions!$B$26:$B$34,Instructions!$E$26:$E$34)),IF(C48="","",LOOKUP(C48,Instructions!$B$12:$B$20,Instructions!$E$12:$E$20)))</f>
        <v/>
      </c>
      <c r="E48" s="52" t="s">
        <v>673</v>
      </c>
    </row>
    <row r="49" spans="1:5" ht="26.25" outlineLevel="1" thickBot="1" x14ac:dyDescent="0.25">
      <c r="A49" s="48">
        <v>2</v>
      </c>
      <c r="B49" s="50" t="s">
        <v>517</v>
      </c>
      <c r="C49" s="80"/>
      <c r="D49" s="56" t="str">
        <f>IF(E49="F",IF(C49="","",LOOKUP(C49,Instructions!$B$26:$B$34,Instructions!$E$26:$E$34)),IF(C49="","",LOOKUP(C49,Instructions!$B$12:$B$20,Instructions!$E$12:$E$20)))</f>
        <v/>
      </c>
      <c r="E49" s="52" t="s">
        <v>673</v>
      </c>
    </row>
    <row r="50" spans="1:5" ht="26.25" outlineLevel="1" thickBot="1" x14ac:dyDescent="0.25">
      <c r="A50" s="48">
        <v>3</v>
      </c>
      <c r="B50" s="50" t="s">
        <v>518</v>
      </c>
      <c r="C50" s="80"/>
      <c r="D50" s="56" t="str">
        <f>IF(E50="F",IF(C50="","",LOOKUP(C50,Instructions!$B$26:$B$34,Instructions!$E$26:$E$34)),IF(C50="","",LOOKUP(C50,Instructions!$B$12:$B$20,Instructions!$E$12:$E$20)))</f>
        <v/>
      </c>
      <c r="E50" s="52" t="s">
        <v>673</v>
      </c>
    </row>
    <row r="51" spans="1:5" ht="26.25" outlineLevel="1" thickBot="1" x14ac:dyDescent="0.25">
      <c r="A51" s="48">
        <v>4</v>
      </c>
      <c r="B51" s="50" t="s">
        <v>519</v>
      </c>
      <c r="C51" s="80"/>
      <c r="D51" s="56" t="str">
        <f>IF(E51="F",IF(C51="","",LOOKUP(C51,Instructions!$B$26:$B$34,Instructions!$E$26:$E$34)),IF(C51="","",LOOKUP(C51,Instructions!$B$12:$B$20,Instructions!$E$12:$E$20)))</f>
        <v/>
      </c>
      <c r="E51" s="52" t="s">
        <v>673</v>
      </c>
    </row>
    <row r="52" spans="1:5" ht="26.25" outlineLevel="1" thickBot="1" x14ac:dyDescent="0.25">
      <c r="A52" s="48">
        <v>5</v>
      </c>
      <c r="B52" s="50" t="s">
        <v>966</v>
      </c>
      <c r="C52" s="80"/>
      <c r="D52" s="56" t="str">
        <f>IF(E52="F",IF(C52="","",LOOKUP(C52,Instructions!$B$26:$B$34,Instructions!$E$26:$E$34)),IF(C52="","",LOOKUP(C52,Instructions!$B$12:$B$20,Instructions!$E$12:$E$20)))</f>
        <v/>
      </c>
      <c r="E52" s="52" t="s">
        <v>673</v>
      </c>
    </row>
    <row r="53" spans="1:5" ht="77.25" outlineLevel="1" thickBot="1" x14ac:dyDescent="0.25">
      <c r="A53" s="48">
        <v>6</v>
      </c>
      <c r="B53" s="50" t="s">
        <v>965</v>
      </c>
      <c r="C53" s="80"/>
      <c r="D53" s="56" t="str">
        <f>IF(E53="F",IF(C53="","",LOOKUP(C53,Instructions!$B$26:$B$34,Instructions!$E$26:$E$34)),IF(C53="","",LOOKUP(C53,Instructions!$B$12:$B$20,Instructions!$E$12:$E$20)))</f>
        <v/>
      </c>
      <c r="E53" s="52" t="s">
        <v>673</v>
      </c>
    </row>
    <row r="54" spans="1:5" ht="51.75" outlineLevel="1" thickBot="1" x14ac:dyDescent="0.25">
      <c r="A54" s="48">
        <v>7</v>
      </c>
      <c r="B54" s="50" t="s">
        <v>1360</v>
      </c>
      <c r="C54" s="80"/>
      <c r="D54" s="56" t="str">
        <f>IF(E54="F",IF(C54="","",LOOKUP(C54,Instructions!$B$26:$B$34,Instructions!$E$26:$E$34)),IF(C54="","",LOOKUP(C54,Instructions!$B$12:$B$20,Instructions!$E$12:$E$20)))</f>
        <v/>
      </c>
      <c r="E54" s="52" t="s">
        <v>673</v>
      </c>
    </row>
    <row r="55" spans="1:5" ht="64.5" outlineLevel="1" thickBot="1" x14ac:dyDescent="0.25">
      <c r="A55" s="48">
        <v>8</v>
      </c>
      <c r="B55" s="50" t="s">
        <v>520</v>
      </c>
      <c r="C55" s="80"/>
      <c r="D55" s="56" t="str">
        <f>IF(E55="F",IF(C55="","",LOOKUP(C55,Instructions!$B$26:$B$34,Instructions!$E$26:$E$34)),IF(C55="","",LOOKUP(C55,Instructions!$B$12:$B$20,Instructions!$E$12:$E$20)))</f>
        <v/>
      </c>
      <c r="E55" s="52" t="s">
        <v>673</v>
      </c>
    </row>
    <row r="56" spans="1:5" ht="64.5" outlineLevel="1" thickBot="1" x14ac:dyDescent="0.25">
      <c r="A56" s="48">
        <v>9</v>
      </c>
      <c r="B56" s="50" t="s">
        <v>521</v>
      </c>
      <c r="C56" s="80"/>
      <c r="D56" s="56" t="str">
        <f>IF(E56="F",IF(C56="","",LOOKUP(C56,Instructions!$B$26:$B$34,Instructions!$E$26:$E$34)),IF(C56="","",LOOKUP(C56,Instructions!$B$12:$B$20,Instructions!$E$12:$E$20)))</f>
        <v/>
      </c>
      <c r="E56" s="52" t="s">
        <v>673</v>
      </c>
    </row>
    <row r="57" spans="1:5" ht="39" outlineLevel="1" thickBot="1" x14ac:dyDescent="0.25">
      <c r="A57" s="48">
        <v>10</v>
      </c>
      <c r="B57" s="50" t="s">
        <v>967</v>
      </c>
      <c r="C57" s="80"/>
      <c r="D57" s="56" t="str">
        <f>IF(E57="F",IF(C57="","",LOOKUP(C57,Instructions!$B$26:$B$34,Instructions!$E$26:$E$34)),IF(C57="","",LOOKUP(C57,Instructions!$B$12:$B$20,Instructions!$E$12:$E$20)))</f>
        <v/>
      </c>
      <c r="E57" s="52" t="s">
        <v>673</v>
      </c>
    </row>
    <row r="58" spans="1:5" ht="90" outlineLevel="1" thickBot="1" x14ac:dyDescent="0.25">
      <c r="A58" s="48">
        <v>11</v>
      </c>
      <c r="B58" s="50" t="s">
        <v>522</v>
      </c>
      <c r="C58" s="80"/>
      <c r="D58" s="56" t="str">
        <f>IF(E58="F",IF(C58="","",LOOKUP(C58,Instructions!$B$26:$B$34,Instructions!$E$26:$E$34)),IF(C58="","",LOOKUP(C58,Instructions!$B$12:$B$20,Instructions!$E$12:$E$20)))</f>
        <v/>
      </c>
      <c r="E58" s="52" t="s">
        <v>673</v>
      </c>
    </row>
    <row r="59" spans="1:5" ht="90" outlineLevel="1" thickBot="1" x14ac:dyDescent="0.25">
      <c r="A59" s="48">
        <v>12</v>
      </c>
      <c r="B59" s="50" t="s">
        <v>523</v>
      </c>
      <c r="C59" s="80"/>
      <c r="D59" s="56" t="str">
        <f>IF(E59="F",IF(C59="","",LOOKUP(C59,Instructions!$B$26:$B$34,Instructions!$E$26:$E$34)),IF(C59="","",LOOKUP(C59,Instructions!$B$12:$B$20,Instructions!$E$12:$E$20)))</f>
        <v/>
      </c>
      <c r="E59" s="52" t="s">
        <v>673</v>
      </c>
    </row>
    <row r="60" spans="1:5" ht="26.25" outlineLevel="1" thickBot="1" x14ac:dyDescent="0.25">
      <c r="A60" s="48">
        <v>13</v>
      </c>
      <c r="B60" s="50" t="s">
        <v>524</v>
      </c>
      <c r="C60" s="80"/>
      <c r="D60" s="56" t="str">
        <f>IF(E60="F",IF(C60="","",LOOKUP(C60,Instructions!$B$26:$B$34,Instructions!$E$26:$E$34)),IF(C60="","",LOOKUP(C60,Instructions!$B$12:$B$20,Instructions!$E$12:$E$20)))</f>
        <v/>
      </c>
      <c r="E60" s="52" t="s">
        <v>673</v>
      </c>
    </row>
    <row r="61" spans="1:5" ht="26.25" outlineLevel="1" thickBot="1" x14ac:dyDescent="0.25">
      <c r="A61" s="48">
        <v>14</v>
      </c>
      <c r="B61" s="50" t="s">
        <v>525</v>
      </c>
      <c r="C61" s="80"/>
      <c r="D61" s="56" t="str">
        <f>IF(E61="F",IF(C61="","",LOOKUP(C61,Instructions!$B$26:$B$34,Instructions!$E$26:$E$34)),IF(C61="","",LOOKUP(C61,Instructions!$B$12:$B$20,Instructions!$E$12:$E$20)))</f>
        <v/>
      </c>
      <c r="E61" s="52" t="s">
        <v>673</v>
      </c>
    </row>
    <row r="62" spans="1:5" ht="90" outlineLevel="1" thickBot="1" x14ac:dyDescent="0.25">
      <c r="A62" s="48">
        <v>15</v>
      </c>
      <c r="B62" s="50" t="s">
        <v>526</v>
      </c>
      <c r="C62" s="80"/>
      <c r="D62" s="56" t="str">
        <f>IF(E62="F",IF(C62="","",LOOKUP(C62,Instructions!$B$26:$B$34,Instructions!$E$26:$E$34)),IF(C62="","",LOOKUP(C62,Instructions!$B$12:$B$20,Instructions!$E$12:$E$20)))</f>
        <v/>
      </c>
      <c r="E62" s="52" t="s">
        <v>673</v>
      </c>
    </row>
    <row r="63" spans="1:5" ht="26.25" outlineLevel="1" thickBot="1" x14ac:dyDescent="0.25">
      <c r="A63" s="48">
        <v>16</v>
      </c>
      <c r="B63" s="50" t="s">
        <v>527</v>
      </c>
      <c r="C63" s="80"/>
      <c r="D63" s="56" t="str">
        <f>IF(E63="F",IF(C63="","",LOOKUP(C63,Instructions!$B$26:$B$34,Instructions!$E$26:$E$34)),IF(C63="","",LOOKUP(C63,Instructions!$B$12:$B$20,Instructions!$E$12:$E$20)))</f>
        <v/>
      </c>
      <c r="E63" s="52" t="s">
        <v>673</v>
      </c>
    </row>
    <row r="64" spans="1:5" ht="26.25" outlineLevel="1" thickBot="1" x14ac:dyDescent="0.25">
      <c r="A64" s="48">
        <v>17</v>
      </c>
      <c r="B64" s="50" t="s">
        <v>528</v>
      </c>
      <c r="C64" s="80"/>
      <c r="D64" s="56" t="str">
        <f>IF(E64="F",IF(C64="","",LOOKUP(C64,Instructions!$B$26:$B$34,Instructions!$E$26:$E$34)),IF(C64="","",LOOKUP(C64,Instructions!$B$12:$B$20,Instructions!$E$12:$E$20)))</f>
        <v/>
      </c>
      <c r="E64" s="52" t="s">
        <v>673</v>
      </c>
    </row>
    <row r="65" spans="1:5" ht="102.75" outlineLevel="1" thickBot="1" x14ac:dyDescent="0.25">
      <c r="A65" s="48">
        <v>18</v>
      </c>
      <c r="B65" s="50" t="s">
        <v>529</v>
      </c>
      <c r="C65" s="80"/>
      <c r="D65" s="56" t="str">
        <f>IF(E65="F",IF(C65="","",LOOKUP(C65,Instructions!$B$26:$B$34,Instructions!$E$26:$E$34)),IF(C65="","",LOOKUP(C65,Instructions!$B$12:$B$20,Instructions!$E$12:$E$20)))</f>
        <v/>
      </c>
      <c r="E65" s="52" t="s">
        <v>673</v>
      </c>
    </row>
    <row r="66" spans="1:5" ht="153.75" outlineLevel="1" thickBot="1" x14ac:dyDescent="0.25">
      <c r="A66" s="48">
        <v>19</v>
      </c>
      <c r="B66" s="50" t="s">
        <v>530</v>
      </c>
      <c r="C66" s="80"/>
      <c r="D66" s="56" t="str">
        <f>IF(E66="F",IF(C66="","",LOOKUP(C66,Instructions!$B$26:$B$34,Instructions!$E$26:$E$34)),IF(C66="","",LOOKUP(C66,Instructions!$B$12:$B$20,Instructions!$E$12:$E$20)))</f>
        <v/>
      </c>
      <c r="E66" s="52" t="s">
        <v>673</v>
      </c>
    </row>
    <row r="67" spans="1:5" ht="102.75" outlineLevel="1" thickBot="1" x14ac:dyDescent="0.25">
      <c r="A67" s="48">
        <v>20</v>
      </c>
      <c r="B67" s="50" t="s">
        <v>531</v>
      </c>
      <c r="C67" s="80"/>
      <c r="D67" s="56" t="str">
        <f>IF(E67="F",IF(C67="","",LOOKUP(C67,Instructions!$B$26:$B$34,Instructions!$E$26:$E$34)),IF(C67="","",LOOKUP(C67,Instructions!$B$12:$B$20,Instructions!$E$12:$E$20)))</f>
        <v/>
      </c>
      <c r="E67" s="52" t="s">
        <v>673</v>
      </c>
    </row>
    <row r="68" spans="1:5" ht="64.5" outlineLevel="1" thickBot="1" x14ac:dyDescent="0.25">
      <c r="A68" s="48">
        <v>21</v>
      </c>
      <c r="B68" s="50" t="s">
        <v>532</v>
      </c>
      <c r="C68" s="80"/>
      <c r="D68" s="56" t="str">
        <f>IF(E68="F",IF(C68="","",LOOKUP(C68,Instructions!$B$26:$B$34,Instructions!$E$26:$E$34)),IF(C68="","",LOOKUP(C68,Instructions!$B$12:$B$20,Instructions!$E$12:$E$20)))</f>
        <v/>
      </c>
      <c r="E68" s="52" t="s">
        <v>673</v>
      </c>
    </row>
    <row r="69" spans="1:5" ht="39" outlineLevel="1" thickBot="1" x14ac:dyDescent="0.25">
      <c r="A69" s="48">
        <v>22</v>
      </c>
      <c r="B69" s="50" t="s">
        <v>533</v>
      </c>
      <c r="C69" s="80"/>
      <c r="D69" s="56" t="str">
        <f>IF(E69="F",IF(C69="","",LOOKUP(C69,Instructions!$B$26:$B$34,Instructions!$E$26:$E$34)),IF(C69="","",LOOKUP(C69,Instructions!$B$12:$B$20,Instructions!$E$12:$E$20)))</f>
        <v/>
      </c>
      <c r="E69" s="52" t="s">
        <v>673</v>
      </c>
    </row>
    <row r="70" spans="1:5" ht="39" outlineLevel="1" thickBot="1" x14ac:dyDescent="0.25">
      <c r="A70" s="48">
        <v>23</v>
      </c>
      <c r="B70" s="50" t="s">
        <v>534</v>
      </c>
      <c r="C70" s="80"/>
      <c r="D70" s="56" t="str">
        <f>IF(E70="F",IF(C70="","",LOOKUP(C70,Instructions!$B$26:$B$34,Instructions!$E$26:$E$34)),IF(C70="","",LOOKUP(C70,Instructions!$B$12:$B$20,Instructions!$E$12:$E$20)))</f>
        <v/>
      </c>
      <c r="E70" s="52" t="s">
        <v>673</v>
      </c>
    </row>
    <row r="71" spans="1:5" ht="217.5" outlineLevel="1" thickBot="1" x14ac:dyDescent="0.25">
      <c r="A71" s="48">
        <v>24</v>
      </c>
      <c r="B71" s="50" t="s">
        <v>535</v>
      </c>
      <c r="C71" s="80"/>
      <c r="D71" s="56" t="str">
        <f>IF(E71="F",IF(C71="","",LOOKUP(C71,Instructions!$B$26:$B$34,Instructions!$E$26:$E$34)),IF(C71="","",LOOKUP(C71,Instructions!$B$12:$B$20,Instructions!$E$12:$E$20)))</f>
        <v/>
      </c>
      <c r="E71" s="52" t="s">
        <v>673</v>
      </c>
    </row>
    <row r="72" spans="1:5" ht="128.25" outlineLevel="1" thickBot="1" x14ac:dyDescent="0.25">
      <c r="A72" s="48">
        <v>25</v>
      </c>
      <c r="B72" s="50" t="s">
        <v>536</v>
      </c>
      <c r="C72" s="80"/>
      <c r="D72" s="56" t="str">
        <f>IF(E72="F",IF(C72="","",LOOKUP(C72,Instructions!$B$26:$B$34,Instructions!$E$26:$E$34)),IF(C72="","",LOOKUP(C72,Instructions!$B$12:$B$20,Instructions!$E$12:$E$20)))</f>
        <v/>
      </c>
      <c r="E72" s="52" t="s">
        <v>673</v>
      </c>
    </row>
    <row r="73" spans="1:5" ht="39" outlineLevel="1" thickBot="1" x14ac:dyDescent="0.25">
      <c r="A73" s="48">
        <v>26</v>
      </c>
      <c r="B73" s="50" t="s">
        <v>1361</v>
      </c>
      <c r="C73" s="80"/>
      <c r="D73" s="56" t="str">
        <f>IF(E73="F",IF(C73="","",LOOKUP(C73,Instructions!$B$26:$B$34,Instructions!$E$26:$E$34)),IF(C73="","",LOOKUP(C73,Instructions!$B$12:$B$20,Instructions!$E$12:$E$20)))</f>
        <v/>
      </c>
      <c r="E73" s="52" t="s">
        <v>673</v>
      </c>
    </row>
    <row r="74" spans="1:5" ht="64.5" outlineLevel="1" thickBot="1" x14ac:dyDescent="0.25">
      <c r="A74" s="48">
        <v>27</v>
      </c>
      <c r="B74" s="50" t="s">
        <v>1364</v>
      </c>
      <c r="C74" s="80"/>
      <c r="D74" s="56" t="str">
        <f>IF(E74="F",IF(C74="","",LOOKUP(C74,Instructions!$B$26:$B$34,Instructions!$E$26:$E$34)),IF(C74="","",LOOKUP(C74,Instructions!$B$12:$B$20,Instructions!$E$12:$E$20)))</f>
        <v/>
      </c>
      <c r="E74" s="52" t="s">
        <v>673</v>
      </c>
    </row>
    <row r="75" spans="1:5" ht="26.25" outlineLevel="1" thickBot="1" x14ac:dyDescent="0.25">
      <c r="A75" s="48">
        <v>27</v>
      </c>
      <c r="B75" s="50" t="s">
        <v>968</v>
      </c>
      <c r="C75" s="80"/>
      <c r="D75" s="56" t="str">
        <f>IF(E75="F",IF(C75="","",LOOKUP(C75,Instructions!$B$26:$B$34,Instructions!$E$26:$E$34)),IF(C75="","",LOOKUP(C75,Instructions!$B$12:$B$20,Instructions!$E$12:$E$20)))</f>
        <v/>
      </c>
      <c r="E75" s="52" t="s">
        <v>673</v>
      </c>
    </row>
    <row r="76" spans="1:5" ht="39" outlineLevel="1" thickBot="1" x14ac:dyDescent="0.25">
      <c r="A76" s="48">
        <v>27</v>
      </c>
      <c r="B76" s="50" t="s">
        <v>969</v>
      </c>
      <c r="C76" s="80"/>
      <c r="D76" s="56" t="str">
        <f>IF(E76="F",IF(C76="","",LOOKUP(C76,Instructions!$B$26:$B$34,Instructions!$E$26:$E$34)),IF(C76="","",LOOKUP(C76,Instructions!$B$12:$B$20,Instructions!$E$12:$E$20)))</f>
        <v/>
      </c>
      <c r="E76" s="52" t="s">
        <v>673</v>
      </c>
    </row>
    <row r="77" spans="1:5" ht="39" outlineLevel="1" thickBot="1" x14ac:dyDescent="0.25">
      <c r="A77" s="48">
        <v>27</v>
      </c>
      <c r="B77" s="50" t="s">
        <v>970</v>
      </c>
      <c r="C77" s="80"/>
      <c r="D77" s="56" t="str">
        <f>IF(E77="F",IF(C77="","",LOOKUP(C77,Instructions!$B$26:$B$34,Instructions!$E$26:$E$34)),IF(C77="","",LOOKUP(C77,Instructions!$B$12:$B$20,Instructions!$E$12:$E$20)))</f>
        <v/>
      </c>
      <c r="E77" s="52" t="s">
        <v>673</v>
      </c>
    </row>
    <row r="78" spans="1:5" ht="26.25" outlineLevel="1" thickBot="1" x14ac:dyDescent="0.25">
      <c r="A78" s="48">
        <v>27</v>
      </c>
      <c r="B78" s="50" t="s">
        <v>971</v>
      </c>
      <c r="C78" s="80"/>
      <c r="D78" s="56" t="str">
        <f>IF(E78="F",IF(C78="","",LOOKUP(C78,Instructions!$B$26:$B$34,Instructions!$E$26:$E$34)),IF(C78="","",LOOKUP(C78,Instructions!$B$12:$B$20,Instructions!$E$12:$E$20)))</f>
        <v/>
      </c>
      <c r="E78" s="52" t="s">
        <v>673</v>
      </c>
    </row>
    <row r="79" spans="1:5" ht="26.25" outlineLevel="1" thickBot="1" x14ac:dyDescent="0.25">
      <c r="A79" s="48">
        <v>27</v>
      </c>
      <c r="B79" s="50" t="s">
        <v>972</v>
      </c>
      <c r="C79" s="80"/>
      <c r="D79" s="56" t="str">
        <f>IF(E79="F",IF(C79="","",LOOKUP(C79,Instructions!$B$26:$B$34,Instructions!$E$26:$E$34)),IF(C79="","",LOOKUP(C79,Instructions!$B$12:$B$20,Instructions!$E$12:$E$20)))</f>
        <v/>
      </c>
      <c r="E79" s="52" t="s">
        <v>673</v>
      </c>
    </row>
    <row r="80" spans="1:5" ht="26.25" outlineLevel="1" thickBot="1" x14ac:dyDescent="0.25">
      <c r="A80" s="48">
        <v>27</v>
      </c>
      <c r="B80" s="50" t="s">
        <v>973</v>
      </c>
      <c r="C80" s="80"/>
      <c r="D80" s="56" t="str">
        <f>IF(E80="F",IF(C80="","",LOOKUP(C80,Instructions!$B$26:$B$34,Instructions!$E$26:$E$34)),IF(C80="","",LOOKUP(C80,Instructions!$B$12:$B$20,Instructions!$E$12:$E$20)))</f>
        <v/>
      </c>
      <c r="E80" s="52" t="s">
        <v>673</v>
      </c>
    </row>
    <row r="81" spans="1:5" ht="26.25" outlineLevel="1" thickBot="1" x14ac:dyDescent="0.25">
      <c r="A81" s="48">
        <v>27</v>
      </c>
      <c r="B81" s="50" t="s">
        <v>974</v>
      </c>
      <c r="C81" s="80"/>
      <c r="D81" s="56" t="str">
        <f>IF(E81="F",IF(C81="","",LOOKUP(C81,Instructions!$B$26:$B$34,Instructions!$E$26:$E$34)),IF(C81="","",LOOKUP(C81,Instructions!$B$12:$B$20,Instructions!$E$12:$E$20)))</f>
        <v/>
      </c>
      <c r="E81" s="52" t="s">
        <v>673</v>
      </c>
    </row>
    <row r="82" spans="1:5" ht="26.25" outlineLevel="1" thickBot="1" x14ac:dyDescent="0.25">
      <c r="A82" s="48">
        <v>27</v>
      </c>
      <c r="B82" s="50" t="s">
        <v>975</v>
      </c>
      <c r="C82" s="80"/>
      <c r="D82" s="56" t="str">
        <f>IF(E82="F",IF(C82="","",LOOKUP(C82,Instructions!$B$26:$B$34,Instructions!$E$26:$E$34)),IF(C82="","",LOOKUP(C82,Instructions!$B$12:$B$20,Instructions!$E$12:$E$20)))</f>
        <v/>
      </c>
      <c r="E82" s="52" t="s">
        <v>673</v>
      </c>
    </row>
    <row r="83" spans="1:5" ht="26.25" outlineLevel="1" thickBot="1" x14ac:dyDescent="0.25">
      <c r="A83" s="48">
        <v>27</v>
      </c>
      <c r="B83" s="50" t="s">
        <v>976</v>
      </c>
      <c r="C83" s="80"/>
      <c r="D83" s="56" t="str">
        <f>IF(E83="F",IF(C83="","",LOOKUP(C83,Instructions!$B$26:$B$34,Instructions!$E$26:$E$34)),IF(C83="","",LOOKUP(C83,Instructions!$B$12:$B$20,Instructions!$E$12:$E$20)))</f>
        <v/>
      </c>
      <c r="E83" s="52" t="s">
        <v>673</v>
      </c>
    </row>
    <row r="84" spans="1:5" ht="26.25" outlineLevel="1" thickBot="1" x14ac:dyDescent="0.25">
      <c r="A84" s="48">
        <v>27</v>
      </c>
      <c r="B84" s="50" t="s">
        <v>977</v>
      </c>
      <c r="C84" s="80"/>
      <c r="D84" s="56" t="str">
        <f>IF(E84="F",IF(C84="","",LOOKUP(C84,Instructions!$B$26:$B$34,Instructions!$E$26:$E$34)),IF(C84="","",LOOKUP(C84,Instructions!$B$12:$B$20,Instructions!$E$12:$E$20)))</f>
        <v/>
      </c>
      <c r="E84" s="52" t="s">
        <v>673</v>
      </c>
    </row>
    <row r="85" spans="1:5" ht="26.25" outlineLevel="1" thickBot="1" x14ac:dyDescent="0.25">
      <c r="A85" s="48">
        <v>27</v>
      </c>
      <c r="B85" s="50" t="s">
        <v>978</v>
      </c>
      <c r="C85" s="80"/>
      <c r="D85" s="56" t="str">
        <f>IF(E85="F",IF(C85="","",LOOKUP(C85,Instructions!$B$26:$B$34,Instructions!$E$26:$E$34)),IF(C85="","",LOOKUP(C85,Instructions!$B$12:$B$20,Instructions!$E$12:$E$20)))</f>
        <v/>
      </c>
      <c r="E85" s="52" t="s">
        <v>673</v>
      </c>
    </row>
    <row r="86" spans="1:5" ht="26.25" outlineLevel="1" thickBot="1" x14ac:dyDescent="0.25">
      <c r="A86" s="48">
        <v>27</v>
      </c>
      <c r="B86" s="50" t="s">
        <v>979</v>
      </c>
      <c r="C86" s="80"/>
      <c r="D86" s="56" t="str">
        <f>IF(E86="F",IF(C86="","",LOOKUP(C86,Instructions!$B$26:$B$34,Instructions!$E$26:$E$34)),IF(C86="","",LOOKUP(C86,Instructions!$B$12:$B$20,Instructions!$E$12:$E$20)))</f>
        <v/>
      </c>
      <c r="E86" s="52" t="s">
        <v>673</v>
      </c>
    </row>
    <row r="87" spans="1:5" ht="26.25" outlineLevel="1" thickBot="1" x14ac:dyDescent="0.25">
      <c r="A87" s="48">
        <v>27</v>
      </c>
      <c r="B87" s="50" t="s">
        <v>980</v>
      </c>
      <c r="C87" s="80"/>
      <c r="D87" s="56" t="str">
        <f>IF(E87="F",IF(C87="","",LOOKUP(C87,Instructions!$B$26:$B$34,Instructions!$E$26:$E$34)),IF(C87="","",LOOKUP(C87,Instructions!$B$12:$B$20,Instructions!$E$12:$E$20)))</f>
        <v/>
      </c>
      <c r="E87" s="52" t="s">
        <v>673</v>
      </c>
    </row>
    <row r="88" spans="1:5" ht="26.25" outlineLevel="1" thickBot="1" x14ac:dyDescent="0.25">
      <c r="A88" s="48">
        <v>27</v>
      </c>
      <c r="B88" s="50" t="s">
        <v>981</v>
      </c>
      <c r="C88" s="80"/>
      <c r="D88" s="56" t="str">
        <f>IF(E88="F",IF(C88="","",LOOKUP(C88,Instructions!$B$26:$B$34,Instructions!$E$26:$E$34)),IF(C88="","",LOOKUP(C88,Instructions!$B$12:$B$20,Instructions!$E$12:$E$20)))</f>
        <v/>
      </c>
      <c r="E88" s="52" t="s">
        <v>673</v>
      </c>
    </row>
    <row r="89" spans="1:5" ht="26.25" outlineLevel="1" thickBot="1" x14ac:dyDescent="0.25">
      <c r="A89" s="48">
        <v>27</v>
      </c>
      <c r="B89" s="50" t="s">
        <v>982</v>
      </c>
      <c r="C89" s="80"/>
      <c r="D89" s="56" t="str">
        <f>IF(E89="F",IF(C89="","",LOOKUP(C89,Instructions!$B$26:$B$34,Instructions!$E$26:$E$34)),IF(C89="","",LOOKUP(C89,Instructions!$B$12:$B$20,Instructions!$E$12:$E$20)))</f>
        <v/>
      </c>
      <c r="E89" s="52" t="s">
        <v>673</v>
      </c>
    </row>
    <row r="90" spans="1:5" ht="26.25" outlineLevel="1" thickBot="1" x14ac:dyDescent="0.25">
      <c r="A90" s="48">
        <v>27</v>
      </c>
      <c r="B90" s="50" t="s">
        <v>983</v>
      </c>
      <c r="C90" s="80"/>
      <c r="D90" s="56" t="str">
        <f>IF(E90="F",IF(C90="","",LOOKUP(C90,Instructions!$B$26:$B$34,Instructions!$E$26:$E$34)),IF(C90="","",LOOKUP(C90,Instructions!$B$12:$B$20,Instructions!$E$12:$E$20)))</f>
        <v/>
      </c>
      <c r="E90" s="52" t="s">
        <v>673</v>
      </c>
    </row>
    <row r="91" spans="1:5" ht="26.25" outlineLevel="1" thickBot="1" x14ac:dyDescent="0.25">
      <c r="A91" s="48">
        <v>27</v>
      </c>
      <c r="B91" s="50" t="s">
        <v>984</v>
      </c>
      <c r="C91" s="80"/>
      <c r="D91" s="56" t="str">
        <f>IF(E91="F",IF(C91="","",LOOKUP(C91,Instructions!$B$26:$B$34,Instructions!$E$26:$E$34)),IF(C91="","",LOOKUP(C91,Instructions!$B$12:$B$20,Instructions!$E$12:$E$20)))</f>
        <v/>
      </c>
      <c r="E91" s="52" t="s">
        <v>673</v>
      </c>
    </row>
    <row r="92" spans="1:5" ht="90" outlineLevel="1" thickBot="1" x14ac:dyDescent="0.25">
      <c r="A92" s="48">
        <v>27</v>
      </c>
      <c r="B92" s="50" t="s">
        <v>1365</v>
      </c>
      <c r="C92" s="80"/>
      <c r="D92" s="56" t="str">
        <f>IF(E92="F",IF(C92="","",LOOKUP(C92,Instructions!$B$26:$B$34,Instructions!$E$26:$E$34)),IF(C92="","",LOOKUP(C92,Instructions!$B$12:$B$20,Instructions!$E$12:$E$20)))</f>
        <v/>
      </c>
      <c r="E92" s="52" t="s">
        <v>673</v>
      </c>
    </row>
    <row r="93" spans="1:5" ht="26.25" outlineLevel="1" thickBot="1" x14ac:dyDescent="0.25">
      <c r="A93" s="48">
        <v>27</v>
      </c>
      <c r="B93" s="50" t="s">
        <v>1362</v>
      </c>
      <c r="C93" s="80"/>
      <c r="D93" s="56" t="str">
        <f>IF(E93="F",IF(C93="","",LOOKUP(C93,Instructions!$B$26:$B$34,Instructions!$E$26:$E$34)),IF(C93="","",LOOKUP(C93,Instructions!$B$12:$B$20,Instructions!$E$12:$E$20)))</f>
        <v/>
      </c>
      <c r="E93" s="52" t="s">
        <v>673</v>
      </c>
    </row>
    <row r="94" spans="1:5" ht="26.25" outlineLevel="1" thickBot="1" x14ac:dyDescent="0.25">
      <c r="A94" s="48">
        <v>27</v>
      </c>
      <c r="B94" s="50" t="s">
        <v>1363</v>
      </c>
      <c r="C94" s="80"/>
      <c r="D94" s="56" t="str">
        <f>IF(E94="F",IF(C94="","",LOOKUP(C94,Instructions!$B$26:$B$34,Instructions!$E$26:$E$34)),IF(C94="","",LOOKUP(C94,Instructions!$B$12:$B$20,Instructions!$E$12:$E$20)))</f>
        <v/>
      </c>
      <c r="E94" s="52" t="s">
        <v>673</v>
      </c>
    </row>
    <row r="95" spans="1:5" ht="26.25" outlineLevel="1" thickBot="1" x14ac:dyDescent="0.25">
      <c r="A95" s="48">
        <v>28</v>
      </c>
      <c r="B95" s="50" t="s">
        <v>1704</v>
      </c>
      <c r="C95" s="80"/>
      <c r="D95" s="56" t="str">
        <f>IF(E95="F",IF(C95="","",LOOKUP(C95,Instructions!$B$26:$B$34,Instructions!$E$26:$E$34)),IF(C95="","",LOOKUP(C95,Instructions!$B$12:$B$20,Instructions!$E$12:$E$20)))</f>
        <v/>
      </c>
      <c r="E95" s="52" t="s">
        <v>673</v>
      </c>
    </row>
    <row r="96" spans="1:5" ht="51.75" outlineLevel="1" thickBot="1" x14ac:dyDescent="0.25">
      <c r="A96" s="48">
        <v>28</v>
      </c>
      <c r="B96" s="50" t="s">
        <v>1709</v>
      </c>
      <c r="C96" s="80"/>
      <c r="D96" s="56" t="str">
        <f>IF(E96="F",IF(C96="","",LOOKUP(C96,Instructions!$B$26:$B$34,Instructions!$E$26:$E$34)),IF(C96="","",LOOKUP(C96,Instructions!$B$12:$B$20,Instructions!$E$12:$E$20)))</f>
        <v/>
      </c>
      <c r="E96" s="52" t="s">
        <v>673</v>
      </c>
    </row>
    <row r="97" spans="1:5" ht="64.5" outlineLevel="1" thickBot="1" x14ac:dyDescent="0.25">
      <c r="A97" s="48">
        <v>28</v>
      </c>
      <c r="B97" s="50" t="s">
        <v>1705</v>
      </c>
      <c r="C97" s="80"/>
      <c r="D97" s="56" t="str">
        <f>IF(E97="F",IF(C97="","",LOOKUP(C97,Instructions!$B$26:$B$34,Instructions!$E$26:$E$34)),IF(C97="","",LOOKUP(C97,Instructions!$B$12:$B$20,Instructions!$E$12:$E$20)))</f>
        <v/>
      </c>
      <c r="E97" s="52" t="s">
        <v>673</v>
      </c>
    </row>
    <row r="98" spans="1:5" ht="51.75" outlineLevel="1" thickBot="1" x14ac:dyDescent="0.25">
      <c r="A98" s="48">
        <v>28</v>
      </c>
      <c r="B98" s="50" t="s">
        <v>1706</v>
      </c>
      <c r="C98" s="80"/>
      <c r="D98" s="56" t="str">
        <f>IF(E98="F",IF(C98="","",LOOKUP(C98,Instructions!$B$26:$B$34,Instructions!$E$26:$E$34)),IF(C98="","",LOOKUP(C98,Instructions!$B$12:$B$20,Instructions!$E$12:$E$20)))</f>
        <v/>
      </c>
      <c r="E98" s="52" t="s">
        <v>673</v>
      </c>
    </row>
    <row r="99" spans="1:5" ht="64.5" outlineLevel="1" thickBot="1" x14ac:dyDescent="0.25">
      <c r="A99" s="48">
        <v>28</v>
      </c>
      <c r="B99" s="50" t="s">
        <v>1707</v>
      </c>
      <c r="C99" s="80"/>
      <c r="D99" s="56" t="str">
        <f>IF(E99="F",IF(C99="","",LOOKUP(C99,Instructions!$B$26:$B$34,Instructions!$E$26:$E$34)),IF(C99="","",LOOKUP(C99,Instructions!$B$12:$B$20,Instructions!$E$12:$E$20)))</f>
        <v/>
      </c>
      <c r="E99" s="82" t="s">
        <v>674</v>
      </c>
    </row>
    <row r="100" spans="1:5" ht="77.25" outlineLevel="1" thickBot="1" x14ac:dyDescent="0.25">
      <c r="A100" s="48">
        <v>28</v>
      </c>
      <c r="B100" s="50" t="s">
        <v>1708</v>
      </c>
      <c r="C100" s="80"/>
      <c r="D100" s="56" t="str">
        <f>IF(E100="F",IF(C100="","",LOOKUP(C100,Instructions!$B$26:$B$34,Instructions!$E$26:$E$34)),IF(C100="","",LOOKUP(C100,Instructions!$B$12:$B$20,Instructions!$E$12:$E$20)))</f>
        <v/>
      </c>
      <c r="E100" s="82" t="s">
        <v>674</v>
      </c>
    </row>
    <row r="101" spans="1:5" ht="204.75" outlineLevel="1" thickBot="1" x14ac:dyDescent="0.25">
      <c r="A101" s="48">
        <v>29</v>
      </c>
      <c r="B101" s="50" t="s">
        <v>1717</v>
      </c>
      <c r="C101" s="97"/>
      <c r="D101" s="81" t="str">
        <f>IF(E101="F",IF(C101="","",LOOKUP(C101,Instructions!$B$26:$B$34,Instructions!$E$26:$E$34)),IF(C101="","",LOOKUP(C101,Instructions!$B$12:$B$20,Instructions!$E$12:$E$20)))</f>
        <v/>
      </c>
      <c r="E101" s="98" t="s">
        <v>673</v>
      </c>
    </row>
    <row r="102" spans="1:5" ht="13.5" thickBot="1" x14ac:dyDescent="0.25">
      <c r="B102" s="12"/>
      <c r="C102" s="20">
        <f>COUNTA(C48:C101)</f>
        <v>0</v>
      </c>
      <c r="D102" s="65"/>
    </row>
    <row r="103" spans="1:5" s="9" customFormat="1" ht="13.5" thickBot="1" x14ac:dyDescent="0.25">
      <c r="A103" s="40">
        <f>COUNT(A48:A101)</f>
        <v>54</v>
      </c>
      <c r="B103" s="3" t="s">
        <v>3</v>
      </c>
      <c r="C103" s="5"/>
      <c r="D103" s="65"/>
    </row>
    <row r="104" spans="1:5" x14ac:dyDescent="0.2">
      <c r="B104" s="1"/>
      <c r="D104" s="47"/>
    </row>
    <row r="105" spans="1:5" x14ac:dyDescent="0.2">
      <c r="D105" s="47"/>
    </row>
    <row r="106" spans="1:5" ht="13.5" thickBot="1" x14ac:dyDescent="0.25">
      <c r="D106" s="47"/>
    </row>
    <row r="107" spans="1:5" ht="13.5" thickBot="1" x14ac:dyDescent="0.25">
      <c r="B107" s="26" t="s">
        <v>16</v>
      </c>
      <c r="C107" s="76"/>
      <c r="D107" s="47"/>
    </row>
    <row r="108" spans="1:5" ht="15.75" x14ac:dyDescent="0.25">
      <c r="B108" s="23" t="s">
        <v>1</v>
      </c>
      <c r="C108" s="68" t="str">
        <f>C$2</f>
        <v>Offeror A</v>
      </c>
      <c r="D108" s="47"/>
    </row>
    <row r="109" spans="1:5" ht="16.5" thickBot="1" x14ac:dyDescent="0.3">
      <c r="B109" s="15"/>
      <c r="C109" s="21"/>
      <c r="D109" s="47"/>
    </row>
    <row r="110" spans="1:5" ht="51.75" thickBot="1" x14ac:dyDescent="0.25">
      <c r="A110" s="37">
        <v>6.3</v>
      </c>
      <c r="B110" s="2"/>
      <c r="C110" s="28" t="s">
        <v>1166</v>
      </c>
      <c r="D110" s="28" t="s">
        <v>1635</v>
      </c>
      <c r="E110" s="28" t="s">
        <v>1636</v>
      </c>
    </row>
    <row r="111" spans="1:5" ht="115.5" outlineLevel="1" thickBot="1" x14ac:dyDescent="0.25">
      <c r="A111" s="38">
        <v>1</v>
      </c>
      <c r="B111" s="50" t="s">
        <v>1695</v>
      </c>
      <c r="C111" s="80"/>
      <c r="D111" s="56" t="str">
        <f>IF(E111="F",IF(C111="","",LOOKUP(C111,Instructions!$B$26:$B$34,Instructions!$E$26:$E$34)),IF(C111="","",LOOKUP(C111,Instructions!$B$12:$B$20,Instructions!$E$12:$E$20)))</f>
        <v/>
      </c>
      <c r="E111" s="52" t="s">
        <v>673</v>
      </c>
    </row>
    <row r="112" spans="1:5" ht="128.25" outlineLevel="1" thickBot="1" x14ac:dyDescent="0.25">
      <c r="A112" s="38">
        <v>2</v>
      </c>
      <c r="B112" s="50" t="s">
        <v>1696</v>
      </c>
      <c r="C112" s="80"/>
      <c r="D112" s="56" t="str">
        <f>IF(E112="F",IF(C112="","",LOOKUP(C112,Instructions!$B$26:$B$34,Instructions!$E$26:$E$34)),IF(C112="","",LOOKUP(C112,Instructions!$B$12:$B$20,Instructions!$E$12:$E$20)))</f>
        <v/>
      </c>
      <c r="E112" s="52" t="s">
        <v>673</v>
      </c>
    </row>
    <row r="113" spans="1:5" ht="153.75" outlineLevel="1" thickBot="1" x14ac:dyDescent="0.25">
      <c r="A113" s="38">
        <v>3</v>
      </c>
      <c r="B113" s="50" t="s">
        <v>1697</v>
      </c>
      <c r="C113" s="80"/>
      <c r="D113" s="56" t="str">
        <f>IF(E113="F",IF(C113="","",LOOKUP(C113,Instructions!$B$26:$B$34,Instructions!$E$26:$E$34)),IF(C113="","",LOOKUP(C113,Instructions!$B$12:$B$20,Instructions!$E$12:$E$20)))</f>
        <v/>
      </c>
      <c r="E113" s="52" t="s">
        <v>673</v>
      </c>
    </row>
    <row r="114" spans="1:5" ht="141" outlineLevel="1" thickBot="1" x14ac:dyDescent="0.25">
      <c r="A114" s="38">
        <v>4</v>
      </c>
      <c r="B114" s="50" t="s">
        <v>1369</v>
      </c>
      <c r="C114" s="80"/>
      <c r="D114" s="56" t="str">
        <f>IF(E114="F",IF(C114="","",LOOKUP(C114,Instructions!$B$26:$B$34,Instructions!$E$26:$E$34)),IF(C114="","",LOOKUP(C114,Instructions!$B$12:$B$20,Instructions!$E$12:$E$20)))</f>
        <v/>
      </c>
      <c r="E114" s="52" t="s">
        <v>673</v>
      </c>
    </row>
    <row r="115" spans="1:5" ht="141" outlineLevel="1" thickBot="1" x14ac:dyDescent="0.25">
      <c r="A115" s="38">
        <v>5</v>
      </c>
      <c r="B115" s="50" t="s">
        <v>1368</v>
      </c>
      <c r="C115" s="80"/>
      <c r="D115" s="56" t="str">
        <f>IF(E115="F",IF(C115="","",LOOKUP(C115,Instructions!$B$26:$B$34,Instructions!$E$26:$E$34)),IF(C115="","",LOOKUP(C115,Instructions!$B$12:$B$20,Instructions!$E$12:$E$20)))</f>
        <v/>
      </c>
      <c r="E115" s="52" t="s">
        <v>673</v>
      </c>
    </row>
    <row r="116" spans="1:5" ht="77.25" outlineLevel="1" thickBot="1" x14ac:dyDescent="0.25">
      <c r="A116" s="38">
        <v>6</v>
      </c>
      <c r="B116" s="50" t="s">
        <v>537</v>
      </c>
      <c r="C116" s="80"/>
      <c r="D116" s="56" t="str">
        <f>IF(E116="F",IF(C116="","",LOOKUP(C116,Instructions!$B$26:$B$34,Instructions!$E$26:$E$34)),IF(C116="","",LOOKUP(C116,Instructions!$B$12:$B$20,Instructions!$E$12:$E$20)))</f>
        <v/>
      </c>
      <c r="E116" s="52" t="s">
        <v>673</v>
      </c>
    </row>
    <row r="117" spans="1:5" ht="90" outlineLevel="1" thickBot="1" x14ac:dyDescent="0.25">
      <c r="A117" s="38">
        <v>7</v>
      </c>
      <c r="B117" s="50" t="s">
        <v>1366</v>
      </c>
      <c r="C117" s="80"/>
      <c r="D117" s="56" t="str">
        <f>IF(E117="F",IF(C117="","",LOOKUP(C117,Instructions!$B$26:$B$34,Instructions!$E$26:$E$34)),IF(C117="","",LOOKUP(C117,Instructions!$B$12:$B$20,Instructions!$E$12:$E$20)))</f>
        <v/>
      </c>
      <c r="E117" s="52" t="s">
        <v>673</v>
      </c>
    </row>
    <row r="118" spans="1:5" ht="153.75" outlineLevel="1" thickBot="1" x14ac:dyDescent="0.25">
      <c r="A118" s="38">
        <v>8</v>
      </c>
      <c r="B118" s="50" t="s">
        <v>1367</v>
      </c>
      <c r="C118" s="80"/>
      <c r="D118" s="56" t="str">
        <f>IF(E118="F",IF(C118="","",LOOKUP(C118,Instructions!$B$26:$B$34,Instructions!$E$26:$E$34)),IF(C118="","",LOOKUP(C118,Instructions!$B$12:$B$20,Instructions!$E$12:$E$20)))</f>
        <v/>
      </c>
      <c r="E118" s="52" t="s">
        <v>673</v>
      </c>
    </row>
    <row r="119" spans="1:5" ht="153.75" outlineLevel="1" thickBot="1" x14ac:dyDescent="0.25">
      <c r="A119" s="38">
        <v>9</v>
      </c>
      <c r="B119" s="50" t="s">
        <v>1370</v>
      </c>
      <c r="C119" s="80"/>
      <c r="D119" s="56" t="str">
        <f>IF(E119="F",IF(C119="","",LOOKUP(C119,Instructions!$B$26:$B$34,Instructions!$E$26:$E$34)),IF(C119="","",LOOKUP(C119,Instructions!$B$12:$B$20,Instructions!$E$12:$E$20)))</f>
        <v/>
      </c>
      <c r="E119" s="52" t="s">
        <v>673</v>
      </c>
    </row>
    <row r="120" spans="1:5" ht="153.75" outlineLevel="1" thickBot="1" x14ac:dyDescent="0.25">
      <c r="A120" s="38">
        <v>10</v>
      </c>
      <c r="B120" s="50" t="s">
        <v>1371</v>
      </c>
      <c r="C120" s="80"/>
      <c r="D120" s="56" t="str">
        <f>IF(E120="F",IF(C120="","",LOOKUP(C120,Instructions!$B$26:$B$34,Instructions!$E$26:$E$34)),IF(C120="","",LOOKUP(C120,Instructions!$B$12:$B$20,Instructions!$E$12:$E$20)))</f>
        <v/>
      </c>
      <c r="E120" s="52" t="s">
        <v>673</v>
      </c>
    </row>
    <row r="121" spans="1:5" ht="77.25" outlineLevel="1" thickBot="1" x14ac:dyDescent="0.25">
      <c r="A121" s="38">
        <v>11</v>
      </c>
      <c r="B121" s="50" t="s">
        <v>985</v>
      </c>
      <c r="C121" s="80"/>
      <c r="D121" s="56" t="str">
        <f>IF(E121="F",IF(C121="","",LOOKUP(C121,Instructions!$B$26:$B$34,Instructions!$E$26:$E$34)),IF(C121="","",LOOKUP(C121,Instructions!$B$12:$B$20,Instructions!$E$12:$E$20)))</f>
        <v/>
      </c>
      <c r="E121" s="52" t="s">
        <v>673</v>
      </c>
    </row>
    <row r="122" spans="1:5" ht="39" outlineLevel="1" thickBot="1" x14ac:dyDescent="0.25">
      <c r="A122" s="38">
        <v>11</v>
      </c>
      <c r="B122" s="50" t="s">
        <v>1673</v>
      </c>
      <c r="C122" s="80"/>
      <c r="D122" s="56" t="str">
        <f>IF(E122="F",IF(C122="","",LOOKUP(C122,Instructions!$B$26:$B$34,Instructions!$E$26:$E$34)),IF(C122="","",LOOKUP(C122,Instructions!$B$12:$B$20,Instructions!$E$12:$E$20)))</f>
        <v/>
      </c>
      <c r="E122" s="52" t="s">
        <v>673</v>
      </c>
    </row>
    <row r="123" spans="1:5" ht="39" outlineLevel="1" thickBot="1" x14ac:dyDescent="0.25">
      <c r="A123" s="38">
        <v>11</v>
      </c>
      <c r="B123" s="50" t="s">
        <v>1682</v>
      </c>
      <c r="C123" s="80"/>
      <c r="D123" s="56" t="str">
        <f>IF(E123="F",IF(C123="","",LOOKUP(C123,Instructions!$B$26:$B$34,Instructions!$E$26:$E$34)),IF(C123="","",LOOKUP(C123,Instructions!$B$12:$B$20,Instructions!$E$12:$E$20)))</f>
        <v/>
      </c>
      <c r="E123" s="52" t="s">
        <v>673</v>
      </c>
    </row>
    <row r="124" spans="1:5" ht="51.75" outlineLevel="1" thickBot="1" x14ac:dyDescent="0.25">
      <c r="A124" s="38">
        <v>11</v>
      </c>
      <c r="B124" s="50" t="s">
        <v>1681</v>
      </c>
      <c r="C124" s="80"/>
      <c r="D124" s="56" t="str">
        <f>IF(E124="F",IF(C124="","",LOOKUP(C124,Instructions!$B$26:$B$34,Instructions!$E$26:$E$34)),IF(C124="","",LOOKUP(C124,Instructions!$B$12:$B$20,Instructions!$E$12:$E$20)))</f>
        <v/>
      </c>
      <c r="E124" s="52" t="s">
        <v>673</v>
      </c>
    </row>
    <row r="125" spans="1:5" ht="39" outlineLevel="1" thickBot="1" x14ac:dyDescent="0.25">
      <c r="A125" s="38">
        <v>11</v>
      </c>
      <c r="B125" s="33" t="s">
        <v>1674</v>
      </c>
      <c r="C125" s="80"/>
      <c r="D125" s="56" t="str">
        <f>IF(E125="F",IF(C125="","",LOOKUP(C125,Instructions!$B$26:$B$34,Instructions!$E$26:$E$34)),IF(C125="","",LOOKUP(C125,Instructions!$B$12:$B$20,Instructions!$E$12:$E$20)))</f>
        <v/>
      </c>
      <c r="E125" s="52" t="s">
        <v>673</v>
      </c>
    </row>
    <row r="126" spans="1:5" ht="51.75" outlineLevel="1" thickBot="1" x14ac:dyDescent="0.25">
      <c r="A126" s="38">
        <v>11</v>
      </c>
      <c r="B126" s="50" t="s">
        <v>1683</v>
      </c>
      <c r="C126" s="80"/>
      <c r="D126" s="56" t="str">
        <f>IF(E126="F",IF(C126="","",LOOKUP(C126,Instructions!$B$26:$B$34,Instructions!$E$26:$E$34)),IF(C126="","",LOOKUP(C126,Instructions!$B$12:$B$20,Instructions!$E$12:$E$20)))</f>
        <v/>
      </c>
      <c r="E126" s="52" t="s">
        <v>673</v>
      </c>
    </row>
    <row r="127" spans="1:5" ht="39" outlineLevel="1" thickBot="1" x14ac:dyDescent="0.25">
      <c r="A127" s="38">
        <v>11</v>
      </c>
      <c r="B127" s="33" t="s">
        <v>1675</v>
      </c>
      <c r="C127" s="80"/>
      <c r="D127" s="56" t="str">
        <f>IF(E127="F",IF(C127="","",LOOKUP(C127,Instructions!$B$26:$B$34,Instructions!$E$26:$E$34)),IF(C127="","",LOOKUP(C127,Instructions!$B$12:$B$20,Instructions!$E$12:$E$20)))</f>
        <v/>
      </c>
      <c r="E127" s="52" t="s">
        <v>673</v>
      </c>
    </row>
    <row r="128" spans="1:5" ht="39" outlineLevel="1" thickBot="1" x14ac:dyDescent="0.25">
      <c r="A128" s="38">
        <v>11</v>
      </c>
      <c r="B128" s="50" t="s">
        <v>1676</v>
      </c>
      <c r="C128" s="80"/>
      <c r="D128" s="56" t="str">
        <f>IF(E128="F",IF(C128="","",LOOKUP(C128,Instructions!$B$26:$B$34,Instructions!$E$26:$E$34)),IF(C128="","",LOOKUP(C128,Instructions!$B$12:$B$20,Instructions!$E$12:$E$20)))</f>
        <v/>
      </c>
      <c r="E128" s="52" t="s">
        <v>673</v>
      </c>
    </row>
    <row r="129" spans="1:5" ht="39" outlineLevel="1" thickBot="1" x14ac:dyDescent="0.25">
      <c r="A129" s="38">
        <v>11</v>
      </c>
      <c r="B129" s="33" t="s">
        <v>1677</v>
      </c>
      <c r="C129" s="80"/>
      <c r="D129" s="56" t="str">
        <f>IF(E129="F",IF(C129="","",LOOKUP(C129,Instructions!$B$26:$B$34,Instructions!$E$26:$E$34)),IF(C129="","",LOOKUP(C129,Instructions!$B$12:$B$20,Instructions!$E$12:$E$20)))</f>
        <v/>
      </c>
      <c r="E129" s="52" t="s">
        <v>673</v>
      </c>
    </row>
    <row r="130" spans="1:5" ht="51.75" outlineLevel="1" thickBot="1" x14ac:dyDescent="0.25">
      <c r="A130" s="38">
        <v>11</v>
      </c>
      <c r="B130" s="33" t="s">
        <v>1678</v>
      </c>
      <c r="C130" s="80"/>
      <c r="D130" s="56" t="str">
        <f>IF(E130="F",IF(C130="","",LOOKUP(C130,Instructions!$B$26:$B$34,Instructions!$E$26:$E$34)),IF(C130="","",LOOKUP(C130,Instructions!$B$12:$B$20,Instructions!$E$12:$E$20)))</f>
        <v/>
      </c>
      <c r="E130" s="52" t="s">
        <v>673</v>
      </c>
    </row>
    <row r="131" spans="1:5" ht="39" outlineLevel="1" thickBot="1" x14ac:dyDescent="0.25">
      <c r="A131" s="38">
        <v>11</v>
      </c>
      <c r="B131" s="33" t="s">
        <v>1679</v>
      </c>
      <c r="C131" s="80"/>
      <c r="D131" s="56" t="str">
        <f>IF(E131="F",IF(C131="","",LOOKUP(C131,Instructions!$B$26:$B$34,Instructions!$E$26:$E$34)),IF(C131="","",LOOKUP(C131,Instructions!$B$12:$B$20,Instructions!$E$12:$E$20)))</f>
        <v/>
      </c>
      <c r="E131" s="52" t="s">
        <v>673</v>
      </c>
    </row>
    <row r="132" spans="1:5" ht="51.75" outlineLevel="1" thickBot="1" x14ac:dyDescent="0.25">
      <c r="A132" s="38">
        <v>11</v>
      </c>
      <c r="B132" s="50" t="s">
        <v>1680</v>
      </c>
      <c r="C132" s="80"/>
      <c r="D132" s="56" t="str">
        <f>IF(E132="F",IF(C132="","",LOOKUP(C132,Instructions!$B$26:$B$34,Instructions!$E$26:$E$34)),IF(C132="","",LOOKUP(C132,Instructions!$B$12:$B$20,Instructions!$E$12:$E$20)))</f>
        <v/>
      </c>
      <c r="E132" s="52" t="s">
        <v>673</v>
      </c>
    </row>
    <row r="133" spans="1:5" ht="13.5" outlineLevel="1" thickBot="1" x14ac:dyDescent="0.25">
      <c r="A133" s="38">
        <v>12</v>
      </c>
      <c r="B133" s="50" t="s">
        <v>1489</v>
      </c>
      <c r="C133" s="80"/>
      <c r="D133" s="56" t="str">
        <f>IF(E133="F",IF(C133="","",LOOKUP(C133,Instructions!$B$26:$B$34,Instructions!$E$26:$E$34)),IF(C133="","",LOOKUP(C133,Instructions!$B$12:$B$20,Instructions!$E$12:$E$20)))</f>
        <v/>
      </c>
      <c r="E133" s="52" t="s">
        <v>673</v>
      </c>
    </row>
    <row r="134" spans="1:5" ht="90" outlineLevel="1" thickBot="1" x14ac:dyDescent="0.25">
      <c r="A134" s="38">
        <v>13</v>
      </c>
      <c r="B134" s="50" t="s">
        <v>1684</v>
      </c>
      <c r="C134" s="80"/>
      <c r="D134" s="56" t="str">
        <f>IF(E134="F",IF(C134="","",LOOKUP(C134,Instructions!$B$26:$B$34,Instructions!$E$26:$E$34)),IF(C134="","",LOOKUP(C134,Instructions!$B$12:$B$20,Instructions!$E$12:$E$20)))</f>
        <v/>
      </c>
      <c r="E134" s="52" t="s">
        <v>673</v>
      </c>
    </row>
    <row r="135" spans="1:5" ht="39" outlineLevel="1" thickBot="1" x14ac:dyDescent="0.25">
      <c r="A135" s="38">
        <v>13</v>
      </c>
      <c r="B135" s="50" t="s">
        <v>1685</v>
      </c>
      <c r="C135" s="80"/>
      <c r="D135" s="56" t="str">
        <f>IF(E135="F",IF(C135="","",LOOKUP(C135,Instructions!$B$26:$B$34,Instructions!$E$26:$E$34)),IF(C135="","",LOOKUP(C135,Instructions!$B$12:$B$20,Instructions!$E$12:$E$20)))</f>
        <v/>
      </c>
      <c r="E135" s="52" t="s">
        <v>673</v>
      </c>
    </row>
    <row r="136" spans="1:5" ht="39" outlineLevel="1" thickBot="1" x14ac:dyDescent="0.25">
      <c r="A136" s="38">
        <v>13</v>
      </c>
      <c r="B136" s="50" t="s">
        <v>1686</v>
      </c>
      <c r="C136" s="80"/>
      <c r="D136" s="56" t="str">
        <f>IF(E136="F",IF(C136="","",LOOKUP(C136,Instructions!$B$26:$B$34,Instructions!$E$26:$E$34)),IF(C136="","",LOOKUP(C136,Instructions!$B$12:$B$20,Instructions!$E$12:$E$20)))</f>
        <v/>
      </c>
      <c r="E136" s="52" t="s">
        <v>673</v>
      </c>
    </row>
    <row r="137" spans="1:5" ht="102.75" outlineLevel="1" thickBot="1" x14ac:dyDescent="0.25">
      <c r="A137" s="38">
        <v>14</v>
      </c>
      <c r="B137" s="50" t="s">
        <v>1687</v>
      </c>
      <c r="C137" s="80"/>
      <c r="D137" s="56" t="str">
        <f>IF(E137="F",IF(C137="","",LOOKUP(C137,Instructions!$B$26:$B$34,Instructions!$E$26:$E$34)),IF(C137="","",LOOKUP(C137,Instructions!$B$12:$B$20,Instructions!$E$12:$E$20)))</f>
        <v/>
      </c>
      <c r="E137" s="52" t="s">
        <v>673</v>
      </c>
    </row>
    <row r="138" spans="1:5" ht="39" outlineLevel="1" thickBot="1" x14ac:dyDescent="0.25">
      <c r="A138" s="38">
        <v>14</v>
      </c>
      <c r="B138" s="50" t="s">
        <v>1688</v>
      </c>
      <c r="C138" s="80"/>
      <c r="D138" s="56" t="str">
        <f>IF(E138="F",IF(C138="","",LOOKUP(C138,Instructions!$B$26:$B$34,Instructions!$E$26:$E$34)),IF(C138="","",LOOKUP(C138,Instructions!$B$12:$B$20,Instructions!$E$12:$E$20)))</f>
        <v/>
      </c>
      <c r="E138" s="52" t="s">
        <v>673</v>
      </c>
    </row>
    <row r="139" spans="1:5" ht="39" outlineLevel="1" thickBot="1" x14ac:dyDescent="0.25">
      <c r="A139" s="38">
        <v>14</v>
      </c>
      <c r="B139" s="50" t="s">
        <v>1689</v>
      </c>
      <c r="C139" s="80"/>
      <c r="D139" s="56" t="str">
        <f>IF(E139="F",IF(C139="","",LOOKUP(C139,Instructions!$B$26:$B$34,Instructions!$E$26:$E$34)),IF(C139="","",LOOKUP(C139,Instructions!$B$12:$B$20,Instructions!$E$12:$E$20)))</f>
        <v/>
      </c>
      <c r="E139" s="52" t="s">
        <v>673</v>
      </c>
    </row>
    <row r="140" spans="1:5" ht="115.5" outlineLevel="1" thickBot="1" x14ac:dyDescent="0.25">
      <c r="A140" s="38">
        <v>15</v>
      </c>
      <c r="B140" s="50" t="s">
        <v>1694</v>
      </c>
      <c r="C140" s="80"/>
      <c r="D140" s="56" t="str">
        <f>IF(E140="F",IF(C140="","",LOOKUP(C140,Instructions!$B$26:$B$34,Instructions!$E$26:$E$34)),IF(C140="","",LOOKUP(C140,Instructions!$B$12:$B$20,Instructions!$E$12:$E$20)))</f>
        <v/>
      </c>
      <c r="E140" s="52" t="s">
        <v>673</v>
      </c>
    </row>
    <row r="141" spans="1:5" ht="39" outlineLevel="1" thickBot="1" x14ac:dyDescent="0.25">
      <c r="A141" s="38">
        <v>15</v>
      </c>
      <c r="B141" s="50" t="s">
        <v>1688</v>
      </c>
      <c r="C141" s="80"/>
      <c r="D141" s="56" t="str">
        <f>IF(E141="F",IF(C141="","",LOOKUP(C141,Instructions!$B$26:$B$34,Instructions!$E$26:$E$34)),IF(C141="","",LOOKUP(C141,Instructions!$B$12:$B$20,Instructions!$E$12:$E$20)))</f>
        <v/>
      </c>
      <c r="E141" s="52" t="s">
        <v>673</v>
      </c>
    </row>
    <row r="142" spans="1:5" ht="39" outlineLevel="1" thickBot="1" x14ac:dyDescent="0.25">
      <c r="A142" s="38">
        <v>15</v>
      </c>
      <c r="B142" s="50" t="s">
        <v>1690</v>
      </c>
      <c r="C142" s="80"/>
      <c r="D142" s="56" t="str">
        <f>IF(E142="F",IF(C142="","",LOOKUP(C142,Instructions!$B$26:$B$34,Instructions!$E$26:$E$34)),IF(C142="","",LOOKUP(C142,Instructions!$B$12:$B$20,Instructions!$E$12:$E$20)))</f>
        <v/>
      </c>
      <c r="E142" s="52" t="s">
        <v>673</v>
      </c>
    </row>
    <row r="143" spans="1:5" ht="115.5" outlineLevel="1" thickBot="1" x14ac:dyDescent="0.25">
      <c r="A143" s="38">
        <v>16</v>
      </c>
      <c r="B143" s="50" t="s">
        <v>1691</v>
      </c>
      <c r="C143" s="80"/>
      <c r="D143" s="56" t="str">
        <f>IF(E143="F",IF(C143="","",LOOKUP(C143,Instructions!$B$26:$B$34,Instructions!$E$26:$E$34)),IF(C143="","",LOOKUP(C143,Instructions!$B$12:$B$20,Instructions!$E$12:$E$20)))</f>
        <v/>
      </c>
      <c r="E143" s="52" t="s">
        <v>673</v>
      </c>
    </row>
    <row r="144" spans="1:5" ht="39" outlineLevel="1" thickBot="1" x14ac:dyDescent="0.25">
      <c r="A144" s="38">
        <v>16</v>
      </c>
      <c r="B144" s="50" t="s">
        <v>1692</v>
      </c>
      <c r="C144" s="80"/>
      <c r="D144" s="56" t="str">
        <f>IF(E144="F",IF(C144="","",LOOKUP(C144,Instructions!$B$26:$B$34,Instructions!$E$26:$E$34)),IF(C144="","",LOOKUP(C144,Instructions!$B$12:$B$20,Instructions!$E$12:$E$20)))</f>
        <v/>
      </c>
      <c r="E144" s="52" t="s">
        <v>673</v>
      </c>
    </row>
    <row r="145" spans="1:5" ht="39" outlineLevel="1" thickBot="1" x14ac:dyDescent="0.25">
      <c r="A145" s="38">
        <v>16</v>
      </c>
      <c r="B145" s="50" t="s">
        <v>1693</v>
      </c>
      <c r="C145" s="80"/>
      <c r="D145" s="56" t="str">
        <f>IF(E145="F",IF(C145="","",LOOKUP(C145,Instructions!$B$26:$B$34,Instructions!$E$26:$E$34)),IF(C145="","",LOOKUP(C145,Instructions!$B$12:$B$20,Instructions!$E$12:$E$20)))</f>
        <v/>
      </c>
      <c r="E145" s="52" t="s">
        <v>673</v>
      </c>
    </row>
    <row r="146" spans="1:5" ht="90" outlineLevel="1" thickBot="1" x14ac:dyDescent="0.25">
      <c r="A146" s="38">
        <v>17</v>
      </c>
      <c r="B146" s="50" t="s">
        <v>1372</v>
      </c>
      <c r="C146" s="80"/>
      <c r="D146" s="56" t="str">
        <f>IF(E146="F",IF(C146="","",LOOKUP(C146,Instructions!$B$26:$B$34,Instructions!$E$26:$E$34)),IF(C146="","",LOOKUP(C146,Instructions!$B$12:$B$20,Instructions!$E$12:$E$20)))</f>
        <v/>
      </c>
      <c r="E146" s="52" t="s">
        <v>673</v>
      </c>
    </row>
    <row r="147" spans="1:5" ht="281.25" outlineLevel="1" thickBot="1" x14ac:dyDescent="0.25">
      <c r="A147" s="38">
        <v>18</v>
      </c>
      <c r="B147" s="50" t="s">
        <v>1373</v>
      </c>
      <c r="C147" s="80"/>
      <c r="D147" s="56" t="str">
        <f>IF(E147="F",IF(C147="","",LOOKUP(C147,Instructions!$B$26:$B$34,Instructions!$E$26:$E$34)),IF(C147="","",LOOKUP(C147,Instructions!$B$12:$B$20,Instructions!$E$12:$E$20)))</f>
        <v/>
      </c>
      <c r="E147" s="52" t="s">
        <v>673</v>
      </c>
    </row>
    <row r="148" spans="1:5" ht="64.5" outlineLevel="1" thickBot="1" x14ac:dyDescent="0.25">
      <c r="A148" s="38">
        <v>18</v>
      </c>
      <c r="B148" s="50" t="s">
        <v>1374</v>
      </c>
      <c r="C148" s="80"/>
      <c r="D148" s="56" t="str">
        <f>IF(E148="F",IF(C148="","",LOOKUP(C148,Instructions!$B$26:$B$34,Instructions!$E$26:$E$34)),IF(C148="","",LOOKUP(C148,Instructions!$B$12:$B$20,Instructions!$E$12:$E$20)))</f>
        <v/>
      </c>
      <c r="E148" s="52" t="s">
        <v>673</v>
      </c>
    </row>
    <row r="149" spans="1:5" ht="77.25" outlineLevel="1" thickBot="1" x14ac:dyDescent="0.25">
      <c r="A149" s="38">
        <v>18</v>
      </c>
      <c r="B149" s="50" t="s">
        <v>1375</v>
      </c>
      <c r="C149" s="80"/>
      <c r="D149" s="56" t="str">
        <f>IF(E149="F",IF(C149="","",LOOKUP(C149,Instructions!$B$26:$B$34,Instructions!$E$26:$E$34)),IF(C149="","",LOOKUP(C149,Instructions!$B$12:$B$20,Instructions!$E$12:$E$20)))</f>
        <v/>
      </c>
      <c r="E149" s="52" t="s">
        <v>674</v>
      </c>
    </row>
    <row r="150" spans="1:5" ht="141" outlineLevel="1" thickBot="1" x14ac:dyDescent="0.25">
      <c r="A150" s="38">
        <v>19</v>
      </c>
      <c r="B150" s="50" t="s">
        <v>1736</v>
      </c>
      <c r="C150" s="97"/>
      <c r="D150" s="81" t="str">
        <f>IF(E150="F",IF(C150="","",LOOKUP(C150,Instructions!$B$26:$B$34,Instructions!$E$26:$E$34)),IF(C150="","",LOOKUP(C150,Instructions!$B$12:$B$20,Instructions!$E$12:$E$20)))</f>
        <v/>
      </c>
      <c r="E150" s="98" t="s">
        <v>674</v>
      </c>
    </row>
    <row r="151" spans="1:5" ht="51.75" outlineLevel="1" thickBot="1" x14ac:dyDescent="0.25">
      <c r="A151" s="38">
        <v>20</v>
      </c>
      <c r="B151" s="50" t="s">
        <v>1699</v>
      </c>
      <c r="C151" s="80"/>
      <c r="D151" s="56" t="str">
        <f>IF(E151="F",IF(C151="","",LOOKUP(C151,Instructions!$B$26:$B$34,Instructions!$E$26:$E$34)),IF(C151="","",LOOKUP(C151,Instructions!$B$12:$B$20,Instructions!$E$12:$E$20)))</f>
        <v/>
      </c>
      <c r="E151" s="52" t="s">
        <v>674</v>
      </c>
    </row>
    <row r="152" spans="1:5" ht="39" outlineLevel="1" thickBot="1" x14ac:dyDescent="0.25">
      <c r="A152" s="38">
        <v>21</v>
      </c>
      <c r="B152" s="50" t="s">
        <v>1698</v>
      </c>
      <c r="C152" s="80"/>
      <c r="D152" s="56" t="str">
        <f>IF(E152="F",IF(C152="","",LOOKUP(C152,Instructions!$B$26:$B$34,Instructions!$E$26:$E$34)),IF(C152="","",LOOKUP(C152,Instructions!$B$12:$B$20,Instructions!$E$12:$E$20)))</f>
        <v/>
      </c>
      <c r="E152" s="52" t="s">
        <v>674</v>
      </c>
    </row>
    <row r="153" spans="1:5" ht="13.5" thickBot="1" x14ac:dyDescent="0.25">
      <c r="B153" s="12"/>
      <c r="C153" s="20">
        <f>COUNTA(C111:C152)</f>
        <v>0</v>
      </c>
      <c r="D153" s="47"/>
    </row>
    <row r="154" spans="1:5" s="9" customFormat="1" ht="13.5" thickBot="1" x14ac:dyDescent="0.25">
      <c r="A154" s="40">
        <f>COUNT(A111:A152)</f>
        <v>42</v>
      </c>
      <c r="B154" s="3" t="s">
        <v>3</v>
      </c>
      <c r="C154" s="5"/>
      <c r="D154" s="47"/>
    </row>
    <row r="155" spans="1:5" x14ac:dyDescent="0.2">
      <c r="D155" s="47"/>
    </row>
    <row r="156" spans="1:5" x14ac:dyDescent="0.2">
      <c r="D156" s="47"/>
    </row>
    <row r="157" spans="1:5" ht="13.5" thickBot="1" x14ac:dyDescent="0.25">
      <c r="D157" s="47"/>
    </row>
    <row r="158" spans="1:5" ht="13.5" thickBot="1" x14ac:dyDescent="0.25">
      <c r="B158" s="26" t="s">
        <v>16</v>
      </c>
      <c r="C158" s="76"/>
      <c r="D158" s="47"/>
    </row>
    <row r="159" spans="1:5" ht="15.75" x14ac:dyDescent="0.25">
      <c r="B159" s="23" t="s">
        <v>43</v>
      </c>
      <c r="C159" s="68" t="str">
        <f>C$2</f>
        <v>Offeror A</v>
      </c>
      <c r="D159" s="47"/>
    </row>
    <row r="160" spans="1:5" ht="16.5" thickBot="1" x14ac:dyDescent="0.3">
      <c r="B160" s="15"/>
      <c r="C160" s="21"/>
      <c r="D160" s="47"/>
    </row>
    <row r="161" spans="1:5" ht="51.75" thickBot="1" x14ac:dyDescent="0.25">
      <c r="A161" s="37">
        <v>6.4</v>
      </c>
      <c r="B161" s="2"/>
      <c r="C161" s="28" t="s">
        <v>1166</v>
      </c>
      <c r="D161" s="28" t="s">
        <v>1635</v>
      </c>
      <c r="E161" s="28" t="s">
        <v>1636</v>
      </c>
    </row>
    <row r="162" spans="1:5" ht="64.5" outlineLevel="1" thickBot="1" x14ac:dyDescent="0.25">
      <c r="A162" s="38">
        <v>0</v>
      </c>
      <c r="B162" s="50" t="s">
        <v>1376</v>
      </c>
      <c r="C162" s="80"/>
      <c r="D162" s="56" t="str">
        <f>IF(E162="F",IF(C162="","",LOOKUP(C162,Instructions!$B$26:$B$34,Instructions!$E$26:$E$34)),IF(C162="","",LOOKUP(C162,Instructions!$B$12:$B$20,Instructions!$E$12:$E$20)))</f>
        <v/>
      </c>
      <c r="E162" s="52" t="s">
        <v>673</v>
      </c>
    </row>
    <row r="163" spans="1:5" ht="26.25" outlineLevel="1" thickBot="1" x14ac:dyDescent="0.25">
      <c r="A163" s="38">
        <v>0</v>
      </c>
      <c r="B163" s="50" t="s">
        <v>1377</v>
      </c>
      <c r="C163" s="80"/>
      <c r="D163" s="56" t="str">
        <f>IF(E163="F",IF(C163="","",LOOKUP(C163,Instructions!$B$26:$B$34,Instructions!$E$26:$E$34)),IF(C163="","",LOOKUP(C163,Instructions!$B$12:$B$20,Instructions!$E$12:$E$20)))</f>
        <v/>
      </c>
      <c r="E163" s="52" t="s">
        <v>673</v>
      </c>
    </row>
    <row r="164" spans="1:5" ht="26.25" outlineLevel="1" thickBot="1" x14ac:dyDescent="0.25">
      <c r="A164" s="38">
        <v>0</v>
      </c>
      <c r="B164" s="50" t="s">
        <v>1378</v>
      </c>
      <c r="C164" s="80"/>
      <c r="D164" s="56" t="str">
        <f>IF(E164="F",IF(C164="","",LOOKUP(C164,Instructions!$B$26:$B$34,Instructions!$E$26:$E$34)),IF(C164="","",LOOKUP(C164,Instructions!$B$12:$B$20,Instructions!$E$12:$E$20)))</f>
        <v/>
      </c>
      <c r="E164" s="52" t="s">
        <v>673</v>
      </c>
    </row>
    <row r="165" spans="1:5" ht="13.5" outlineLevel="1" thickBot="1" x14ac:dyDescent="0.25">
      <c r="A165" s="38">
        <v>0</v>
      </c>
      <c r="B165" s="50" t="s">
        <v>1379</v>
      </c>
      <c r="C165" s="80"/>
      <c r="D165" s="56" t="str">
        <f>IF(E165="F",IF(C165="","",LOOKUP(C165,Instructions!$B$26:$B$34,Instructions!$E$26:$E$34)),IF(C165="","",LOOKUP(C165,Instructions!$B$12:$B$20,Instructions!$E$12:$E$20)))</f>
        <v/>
      </c>
      <c r="E165" s="52" t="s">
        <v>673</v>
      </c>
    </row>
    <row r="166" spans="1:5" ht="90" outlineLevel="1" thickBot="1" x14ac:dyDescent="0.25">
      <c r="A166" s="38">
        <v>1</v>
      </c>
      <c r="B166" s="50" t="s">
        <v>1380</v>
      </c>
      <c r="C166" s="80"/>
      <c r="D166" s="56" t="str">
        <f>IF(E166="F",IF(C166="","",LOOKUP(C166,Instructions!$B$26:$B$34,Instructions!$E$26:$E$34)),IF(C166="","",LOOKUP(C166,Instructions!$B$12:$B$20,Instructions!$E$12:$E$20)))</f>
        <v/>
      </c>
      <c r="E166" s="52" t="s">
        <v>673</v>
      </c>
    </row>
    <row r="167" spans="1:5" ht="51.75" outlineLevel="1" thickBot="1" x14ac:dyDescent="0.25">
      <c r="A167" s="38">
        <v>2</v>
      </c>
      <c r="B167" s="50" t="s">
        <v>986</v>
      </c>
      <c r="C167" s="80"/>
      <c r="D167" s="56" t="str">
        <f>IF(E167="F",IF(C167="","",LOOKUP(C167,Instructions!$B$26:$B$34,Instructions!$E$26:$E$34)),IF(C167="","",LOOKUP(C167,Instructions!$B$12:$B$20,Instructions!$E$12:$E$20)))</f>
        <v/>
      </c>
      <c r="E167" s="52" t="s">
        <v>673</v>
      </c>
    </row>
    <row r="168" spans="1:5" ht="51.75" outlineLevel="1" thickBot="1" x14ac:dyDescent="0.25">
      <c r="A168" s="38">
        <v>3</v>
      </c>
      <c r="B168" s="50" t="s">
        <v>987</v>
      </c>
      <c r="C168" s="80"/>
      <c r="D168" s="56" t="str">
        <f>IF(E168="F",IF(C168="","",LOOKUP(C168,Instructions!$B$26:$B$34,Instructions!$E$26:$E$34)),IF(C168="","",LOOKUP(C168,Instructions!$B$12:$B$20,Instructions!$E$12:$E$20)))</f>
        <v/>
      </c>
      <c r="E168" s="52" t="s">
        <v>673</v>
      </c>
    </row>
    <row r="169" spans="1:5" ht="128.25" outlineLevel="1" thickBot="1" x14ac:dyDescent="0.25">
      <c r="A169" s="38">
        <v>4</v>
      </c>
      <c r="B169" s="50" t="s">
        <v>988</v>
      </c>
      <c r="C169" s="80"/>
      <c r="D169" s="56" t="str">
        <f>IF(E169="F",IF(C169="","",LOOKUP(C169,Instructions!$B$26:$B$34,Instructions!$E$26:$E$34)),IF(C169="","",LOOKUP(C169,Instructions!$B$12:$B$20,Instructions!$E$12:$E$20)))</f>
        <v/>
      </c>
      <c r="E169" s="52" t="s">
        <v>673</v>
      </c>
    </row>
    <row r="170" spans="1:5" ht="77.25" outlineLevel="1" thickBot="1" x14ac:dyDescent="0.25">
      <c r="A170" s="38">
        <v>5</v>
      </c>
      <c r="B170" s="50" t="s">
        <v>1381</v>
      </c>
      <c r="C170" s="80"/>
      <c r="D170" s="56" t="str">
        <f>IF(E170="F",IF(C170="","",LOOKUP(C170,Instructions!$B$26:$B$34,Instructions!$E$26:$E$34)),IF(C170="","",LOOKUP(C170,Instructions!$B$12:$B$20,Instructions!$E$12:$E$20)))</f>
        <v/>
      </c>
      <c r="E170" s="52" t="s">
        <v>673</v>
      </c>
    </row>
    <row r="171" spans="1:5" ht="102.75" outlineLevel="1" thickBot="1" x14ac:dyDescent="0.25">
      <c r="A171" s="38">
        <v>6</v>
      </c>
      <c r="B171" s="50" t="s">
        <v>989</v>
      </c>
      <c r="C171" s="80"/>
      <c r="D171" s="56" t="str">
        <f>IF(E171="F",IF(C171="","",LOOKUP(C171,Instructions!$B$26:$B$34,Instructions!$E$26:$E$34)),IF(C171="","",LOOKUP(C171,Instructions!$B$12:$B$20,Instructions!$E$12:$E$20)))</f>
        <v/>
      </c>
      <c r="E171" s="52" t="s">
        <v>673</v>
      </c>
    </row>
    <row r="172" spans="1:5" ht="39" outlineLevel="1" thickBot="1" x14ac:dyDescent="0.25">
      <c r="A172" s="38">
        <v>7</v>
      </c>
      <c r="B172" s="50" t="s">
        <v>990</v>
      </c>
      <c r="C172" s="80"/>
      <c r="D172" s="56" t="str">
        <f>IF(E172="F",IF(C172="","",LOOKUP(C172,Instructions!$B$26:$B$34,Instructions!$E$26:$E$34)),IF(C172="","",LOOKUP(C172,Instructions!$B$12:$B$20,Instructions!$E$12:$E$20)))</f>
        <v/>
      </c>
      <c r="E172" s="52" t="s">
        <v>673</v>
      </c>
    </row>
    <row r="173" spans="1:5" ht="230.25" outlineLevel="1" thickBot="1" x14ac:dyDescent="0.25">
      <c r="A173" s="38">
        <v>8</v>
      </c>
      <c r="B173" s="50" t="s">
        <v>1382</v>
      </c>
      <c r="C173" s="80"/>
      <c r="D173" s="56" t="str">
        <f>IF(E173="F",IF(C173="","",LOOKUP(C173,Instructions!$B$26:$B$34,Instructions!$E$26:$E$34)),IF(C173="","",LOOKUP(C173,Instructions!$B$12:$B$20,Instructions!$E$12:$E$20)))</f>
        <v/>
      </c>
      <c r="E173" s="52" t="s">
        <v>673</v>
      </c>
    </row>
    <row r="174" spans="1:5" ht="39" outlineLevel="1" thickBot="1" x14ac:dyDescent="0.25">
      <c r="A174" s="38">
        <v>9</v>
      </c>
      <c r="B174" s="50" t="s">
        <v>991</v>
      </c>
      <c r="C174" s="80"/>
      <c r="D174" s="56" t="str">
        <f>IF(E174="F",IF(C174="","",LOOKUP(C174,Instructions!$B$26:$B$34,Instructions!$E$26:$E$34)),IF(C174="","",LOOKUP(C174,Instructions!$B$12:$B$20,Instructions!$E$12:$E$20)))</f>
        <v/>
      </c>
      <c r="E174" s="52" t="s">
        <v>673</v>
      </c>
    </row>
    <row r="175" spans="1:5" ht="370.5" outlineLevel="1" thickBot="1" x14ac:dyDescent="0.25">
      <c r="A175" s="38">
        <v>10</v>
      </c>
      <c r="B175" s="50" t="s">
        <v>1383</v>
      </c>
      <c r="C175" s="80"/>
      <c r="D175" s="56" t="str">
        <f>IF(E175="F",IF(C175="","",LOOKUP(C175,Instructions!$B$26:$B$34,Instructions!$E$26:$E$34)),IF(C175="","",LOOKUP(C175,Instructions!$B$12:$B$20,Instructions!$E$12:$E$20)))</f>
        <v/>
      </c>
      <c r="E175" s="52" t="s">
        <v>673</v>
      </c>
    </row>
    <row r="176" spans="1:5" ht="26.25" outlineLevel="1" thickBot="1" x14ac:dyDescent="0.25">
      <c r="A176" s="38">
        <v>11</v>
      </c>
      <c r="B176" s="50" t="s">
        <v>992</v>
      </c>
      <c r="C176" s="80"/>
      <c r="D176" s="56" t="str">
        <f>IF(E176="F",IF(C176="","",LOOKUP(C176,Instructions!$B$26:$B$34,Instructions!$E$26:$E$34)),IF(C176="","",LOOKUP(C176,Instructions!$B$12:$B$20,Instructions!$E$12:$E$20)))</f>
        <v/>
      </c>
      <c r="E176" s="52" t="s">
        <v>673</v>
      </c>
    </row>
    <row r="177" spans="1:5" ht="141" outlineLevel="1" thickBot="1" x14ac:dyDescent="0.25">
      <c r="A177" s="38">
        <v>12</v>
      </c>
      <c r="B177" s="50" t="s">
        <v>1384</v>
      </c>
      <c r="C177" s="80"/>
      <c r="D177" s="56" t="str">
        <f>IF(E177="F",IF(C177="","",LOOKUP(C177,Instructions!$B$26:$B$34,Instructions!$E$26:$E$34)),IF(C177="","",LOOKUP(C177,Instructions!$B$12:$B$20,Instructions!$E$12:$E$20)))</f>
        <v/>
      </c>
      <c r="E177" s="52" t="s">
        <v>673</v>
      </c>
    </row>
    <row r="178" spans="1:5" ht="13.5" outlineLevel="1" thickBot="1" x14ac:dyDescent="0.25">
      <c r="A178" s="38">
        <v>13</v>
      </c>
      <c r="B178" s="33" t="s">
        <v>1385</v>
      </c>
      <c r="C178" s="80"/>
      <c r="D178" s="56" t="str">
        <f>IF(E178="F",IF(C178="","",LOOKUP(C178,Instructions!$B$26:$B$34,Instructions!$E$26:$E$34)),IF(C178="","",LOOKUP(C178,Instructions!$B$12:$B$20,Instructions!$E$12:$E$20)))</f>
        <v/>
      </c>
      <c r="E178" s="52" t="s">
        <v>673</v>
      </c>
    </row>
    <row r="179" spans="1:5" ht="13.5" outlineLevel="1" thickBot="1" x14ac:dyDescent="0.25">
      <c r="A179" s="38">
        <v>14</v>
      </c>
      <c r="B179" s="33" t="s">
        <v>538</v>
      </c>
      <c r="C179" s="80"/>
      <c r="D179" s="56" t="str">
        <f>IF(E179="F",IF(C179="","",LOOKUP(C179,Instructions!$B$26:$B$34,Instructions!$E$26:$E$34)),IF(C179="","",LOOKUP(C179,Instructions!$B$12:$B$20,Instructions!$E$12:$E$20)))</f>
        <v/>
      </c>
      <c r="E179" s="52" t="s">
        <v>673</v>
      </c>
    </row>
    <row r="180" spans="1:5" ht="13.5" outlineLevel="1" thickBot="1" x14ac:dyDescent="0.25">
      <c r="A180" s="38">
        <v>15</v>
      </c>
      <c r="B180" s="33" t="s">
        <v>539</v>
      </c>
      <c r="C180" s="80"/>
      <c r="D180" s="56" t="str">
        <f>IF(E180="F",IF(C180="","",LOOKUP(C180,Instructions!$B$26:$B$34,Instructions!$E$26:$E$34)),IF(C180="","",LOOKUP(C180,Instructions!$B$12:$B$20,Instructions!$E$12:$E$20)))</f>
        <v/>
      </c>
      <c r="E180" s="52" t="s">
        <v>673</v>
      </c>
    </row>
    <row r="181" spans="1:5" ht="13.5" outlineLevel="1" thickBot="1" x14ac:dyDescent="0.25">
      <c r="A181" s="38">
        <v>16</v>
      </c>
      <c r="B181" s="33" t="s">
        <v>540</v>
      </c>
      <c r="C181" s="80"/>
      <c r="D181" s="56" t="str">
        <f>IF(E181="F",IF(C181="","",LOOKUP(C181,Instructions!$B$26:$B$34,Instructions!$E$26:$E$34)),IF(C181="","",LOOKUP(C181,Instructions!$B$12:$B$20,Instructions!$E$12:$E$20)))</f>
        <v/>
      </c>
      <c r="E181" s="52" t="s">
        <v>673</v>
      </c>
    </row>
    <row r="182" spans="1:5" ht="26.25" outlineLevel="1" thickBot="1" x14ac:dyDescent="0.25">
      <c r="A182" s="38">
        <v>17</v>
      </c>
      <c r="B182" s="33" t="s">
        <v>541</v>
      </c>
      <c r="C182" s="80"/>
      <c r="D182" s="56" t="str">
        <f>IF(E182="F",IF(C182="","",LOOKUP(C182,Instructions!$B$26:$B$34,Instructions!$E$26:$E$34)),IF(C182="","",LOOKUP(C182,Instructions!$B$12:$B$20,Instructions!$E$12:$E$20)))</f>
        <v/>
      </c>
      <c r="E182" s="52" t="s">
        <v>673</v>
      </c>
    </row>
    <row r="183" spans="1:5" ht="13.5" outlineLevel="1" thickBot="1" x14ac:dyDescent="0.25">
      <c r="A183" s="38">
        <v>18</v>
      </c>
      <c r="B183" s="33" t="s">
        <v>542</v>
      </c>
      <c r="C183" s="80"/>
      <c r="D183" s="56" t="str">
        <f>IF(E183="F",IF(C183="","",LOOKUP(C183,Instructions!$B$26:$B$34,Instructions!$E$26:$E$34)),IF(C183="","",LOOKUP(C183,Instructions!$B$12:$B$20,Instructions!$E$12:$E$20)))</f>
        <v/>
      </c>
      <c r="E183" s="52" t="s">
        <v>673</v>
      </c>
    </row>
    <row r="184" spans="1:5" ht="26.25" outlineLevel="1" thickBot="1" x14ac:dyDescent="0.25">
      <c r="A184" s="38">
        <v>19</v>
      </c>
      <c r="B184" s="33" t="s">
        <v>543</v>
      </c>
      <c r="C184" s="80"/>
      <c r="D184" s="56" t="str">
        <f>IF(E184="F",IF(C184="","",LOOKUP(C184,Instructions!$B$26:$B$34,Instructions!$E$26:$E$34)),IF(C184="","",LOOKUP(C184,Instructions!$B$12:$B$20,Instructions!$E$12:$E$20)))</f>
        <v/>
      </c>
      <c r="E184" s="52" t="s">
        <v>673</v>
      </c>
    </row>
    <row r="185" spans="1:5" ht="39" outlineLevel="1" thickBot="1" x14ac:dyDescent="0.25">
      <c r="A185" s="38">
        <v>20</v>
      </c>
      <c r="B185" s="33" t="s">
        <v>544</v>
      </c>
      <c r="C185" s="80"/>
      <c r="D185" s="56" t="str">
        <f>IF(E185="F",IF(C185="","",LOOKUP(C185,Instructions!$B$26:$B$34,Instructions!$E$26:$E$34)),IF(C185="","",LOOKUP(C185,Instructions!$B$12:$B$20,Instructions!$E$12:$E$20)))</f>
        <v/>
      </c>
      <c r="E185" s="52" t="s">
        <v>673</v>
      </c>
    </row>
    <row r="186" spans="1:5" ht="26.25" outlineLevel="1" thickBot="1" x14ac:dyDescent="0.25">
      <c r="A186" s="38">
        <v>21</v>
      </c>
      <c r="B186" s="33" t="s">
        <v>545</v>
      </c>
      <c r="C186" s="80"/>
      <c r="D186" s="56" t="str">
        <f>IF(E186="F",IF(C186="","",LOOKUP(C186,Instructions!$B$26:$B$34,Instructions!$E$26:$E$34)),IF(C186="","",LOOKUP(C186,Instructions!$B$12:$B$20,Instructions!$E$12:$E$20)))</f>
        <v/>
      </c>
      <c r="E186" s="52" t="s">
        <v>673</v>
      </c>
    </row>
    <row r="187" spans="1:5" ht="26.25" outlineLevel="1" thickBot="1" x14ac:dyDescent="0.25">
      <c r="A187" s="38">
        <v>22</v>
      </c>
      <c r="B187" s="33" t="s">
        <v>546</v>
      </c>
      <c r="C187" s="80"/>
      <c r="D187" s="56" t="str">
        <f>IF(E187="F",IF(C187="","",LOOKUP(C187,Instructions!$B$26:$B$34,Instructions!$E$26:$E$34)),IF(C187="","",LOOKUP(C187,Instructions!$B$12:$B$20,Instructions!$E$12:$E$20)))</f>
        <v/>
      </c>
      <c r="E187" s="52" t="s">
        <v>673</v>
      </c>
    </row>
    <row r="188" spans="1:5" ht="26.25" outlineLevel="1" thickBot="1" x14ac:dyDescent="0.25">
      <c r="A188" s="38">
        <v>23</v>
      </c>
      <c r="B188" s="33" t="s">
        <v>547</v>
      </c>
      <c r="C188" s="80"/>
      <c r="D188" s="56" t="str">
        <f>IF(E188="F",IF(C188="","",LOOKUP(C188,Instructions!$B$26:$B$34,Instructions!$E$26:$E$34)),IF(C188="","",LOOKUP(C188,Instructions!$B$12:$B$20,Instructions!$E$12:$E$20)))</f>
        <v/>
      </c>
      <c r="E188" s="52" t="s">
        <v>673</v>
      </c>
    </row>
    <row r="189" spans="1:5" ht="26.25" outlineLevel="1" thickBot="1" x14ac:dyDescent="0.25">
      <c r="A189" s="38">
        <v>24</v>
      </c>
      <c r="B189" s="33" t="s">
        <v>548</v>
      </c>
      <c r="C189" s="80"/>
      <c r="D189" s="56" t="str">
        <f>IF(E189="F",IF(C189="","",LOOKUP(C189,Instructions!$B$26:$B$34,Instructions!$E$26:$E$34)),IF(C189="","",LOOKUP(C189,Instructions!$B$12:$B$20,Instructions!$E$12:$E$20)))</f>
        <v/>
      </c>
      <c r="E189" s="52" t="s">
        <v>673</v>
      </c>
    </row>
    <row r="190" spans="1:5" ht="26.25" outlineLevel="1" thickBot="1" x14ac:dyDescent="0.25">
      <c r="A190" s="38">
        <v>25</v>
      </c>
      <c r="B190" s="33" t="s">
        <v>549</v>
      </c>
      <c r="C190" s="80"/>
      <c r="D190" s="56" t="str">
        <f>IF(E190="F",IF(C190="","",LOOKUP(C190,Instructions!$B$26:$B$34,Instructions!$E$26:$E$34)),IF(C190="","",LOOKUP(C190,Instructions!$B$12:$B$20,Instructions!$E$12:$E$20)))</f>
        <v/>
      </c>
      <c r="E190" s="52" t="s">
        <v>673</v>
      </c>
    </row>
    <row r="191" spans="1:5" ht="26.25" outlineLevel="1" thickBot="1" x14ac:dyDescent="0.25">
      <c r="A191" s="38">
        <v>26</v>
      </c>
      <c r="B191" s="33" t="s">
        <v>550</v>
      </c>
      <c r="C191" s="80"/>
      <c r="D191" s="56" t="str">
        <f>IF(E191="F",IF(C191="","",LOOKUP(C191,Instructions!$B$26:$B$34,Instructions!$E$26:$E$34)),IF(C191="","",LOOKUP(C191,Instructions!$B$12:$B$20,Instructions!$E$12:$E$20)))</f>
        <v/>
      </c>
      <c r="E191" s="52" t="s">
        <v>673</v>
      </c>
    </row>
    <row r="192" spans="1:5" ht="26.25" outlineLevel="1" thickBot="1" x14ac:dyDescent="0.25">
      <c r="A192" s="38">
        <v>27</v>
      </c>
      <c r="B192" s="33" t="s">
        <v>993</v>
      </c>
      <c r="C192" s="80"/>
      <c r="D192" s="56" t="str">
        <f>IF(E192="F",IF(C192="","",LOOKUP(C192,Instructions!$B$26:$B$34,Instructions!$E$26:$E$34)),IF(C192="","",LOOKUP(C192,Instructions!$B$12:$B$20,Instructions!$E$12:$E$20)))</f>
        <v/>
      </c>
      <c r="E192" s="52" t="s">
        <v>673</v>
      </c>
    </row>
    <row r="193" spans="1:5" ht="26.25" outlineLevel="1" thickBot="1" x14ac:dyDescent="0.25">
      <c r="A193" s="38">
        <v>28</v>
      </c>
      <c r="B193" s="33" t="s">
        <v>994</v>
      </c>
      <c r="C193" s="80"/>
      <c r="D193" s="56" t="str">
        <f>IF(E193="F",IF(C193="","",LOOKUP(C193,Instructions!$B$26:$B$34,Instructions!$E$26:$E$34)),IF(C193="","",LOOKUP(C193,Instructions!$B$12:$B$20,Instructions!$E$12:$E$20)))</f>
        <v/>
      </c>
      <c r="E193" s="52" t="s">
        <v>673</v>
      </c>
    </row>
    <row r="194" spans="1:5" ht="26.25" outlineLevel="1" thickBot="1" x14ac:dyDescent="0.25">
      <c r="A194" s="38">
        <v>29</v>
      </c>
      <c r="B194" s="33" t="s">
        <v>995</v>
      </c>
      <c r="C194" s="80"/>
      <c r="D194" s="56" t="str">
        <f>IF(E194="F",IF(C194="","",LOOKUP(C194,Instructions!$B$26:$B$34,Instructions!$E$26:$E$34)),IF(C194="","",LOOKUP(C194,Instructions!$B$12:$B$20,Instructions!$E$12:$E$20)))</f>
        <v/>
      </c>
      <c r="E194" s="52" t="s">
        <v>673</v>
      </c>
    </row>
    <row r="195" spans="1:5" ht="26.25" outlineLevel="1" thickBot="1" x14ac:dyDescent="0.25">
      <c r="A195" s="38">
        <v>30</v>
      </c>
      <c r="B195" s="33" t="s">
        <v>551</v>
      </c>
      <c r="C195" s="80"/>
      <c r="D195" s="56" t="str">
        <f>IF(E195="F",IF(C195="","",LOOKUP(C195,Instructions!$B$26:$B$34,Instructions!$E$26:$E$34)),IF(C195="","",LOOKUP(C195,Instructions!$B$12:$B$20,Instructions!$E$12:$E$20)))</f>
        <v/>
      </c>
      <c r="E195" s="52" t="s">
        <v>673</v>
      </c>
    </row>
    <row r="196" spans="1:5" ht="26.25" outlineLevel="1" thickBot="1" x14ac:dyDescent="0.25">
      <c r="A196" s="38">
        <v>31</v>
      </c>
      <c r="B196" s="33" t="s">
        <v>552</v>
      </c>
      <c r="C196" s="80"/>
      <c r="D196" s="56" t="str">
        <f>IF(E196="F",IF(C196="","",LOOKUP(C196,Instructions!$B$26:$B$34,Instructions!$E$26:$E$34)),IF(C196="","",LOOKUP(C196,Instructions!$B$12:$B$20,Instructions!$E$12:$E$20)))</f>
        <v/>
      </c>
      <c r="E196" s="52" t="s">
        <v>673</v>
      </c>
    </row>
    <row r="197" spans="1:5" ht="64.5" outlineLevel="1" thickBot="1" x14ac:dyDescent="0.25">
      <c r="A197" s="38">
        <v>32</v>
      </c>
      <c r="B197" s="50" t="s">
        <v>1386</v>
      </c>
      <c r="C197" s="80"/>
      <c r="D197" s="56" t="str">
        <f>IF(E197="F",IF(C197="","",LOOKUP(C197,Instructions!$B$26:$B$34,Instructions!$E$26:$E$34)),IF(C197="","",LOOKUP(C197,Instructions!$B$12:$B$20,Instructions!$E$12:$E$20)))</f>
        <v/>
      </c>
      <c r="E197" s="52" t="s">
        <v>673</v>
      </c>
    </row>
    <row r="198" spans="1:5" ht="64.5" outlineLevel="1" thickBot="1" x14ac:dyDescent="0.25">
      <c r="A198" s="38">
        <v>33</v>
      </c>
      <c r="B198" s="50" t="s">
        <v>1387</v>
      </c>
      <c r="C198" s="80"/>
      <c r="D198" s="56" t="str">
        <f>IF(E198="F",IF(C198="","",LOOKUP(C198,Instructions!$B$26:$B$34,Instructions!$E$26:$E$34)),IF(C198="","",LOOKUP(C198,Instructions!$B$12:$B$20,Instructions!$E$12:$E$20)))</f>
        <v/>
      </c>
      <c r="E198" s="52" t="s">
        <v>673</v>
      </c>
    </row>
    <row r="199" spans="1:5" ht="39" outlineLevel="1" thickBot="1" x14ac:dyDescent="0.25">
      <c r="A199" s="38">
        <v>34</v>
      </c>
      <c r="B199" s="50" t="s">
        <v>1388</v>
      </c>
      <c r="C199" s="80"/>
      <c r="D199" s="56" t="str">
        <f>IF(E199="F",IF(C199="","",LOOKUP(C199,Instructions!$B$26:$B$34,Instructions!$E$26:$E$34)),IF(C199="","",LOOKUP(C199,Instructions!$B$12:$B$20,Instructions!$E$12:$E$20)))</f>
        <v/>
      </c>
      <c r="E199" s="52" t="s">
        <v>673</v>
      </c>
    </row>
    <row r="200" spans="1:5" ht="13.5" outlineLevel="1" thickBot="1" x14ac:dyDescent="0.25">
      <c r="A200" s="38">
        <v>35</v>
      </c>
      <c r="B200" s="33" t="s">
        <v>553</v>
      </c>
      <c r="C200" s="80"/>
      <c r="D200" s="56" t="str">
        <f>IF(E200="F",IF(C200="","",LOOKUP(C200,Instructions!$B$26:$B$34,Instructions!$E$26:$E$34)),IF(C200="","",LOOKUP(C200,Instructions!$B$12:$B$20,Instructions!$E$12:$E$20)))</f>
        <v/>
      </c>
      <c r="E200" s="52" t="s">
        <v>673</v>
      </c>
    </row>
    <row r="201" spans="1:5" ht="26.25" outlineLevel="1" thickBot="1" x14ac:dyDescent="0.25">
      <c r="A201" s="38">
        <v>36</v>
      </c>
      <c r="B201" s="33" t="s">
        <v>554</v>
      </c>
      <c r="C201" s="80"/>
      <c r="D201" s="56" t="str">
        <f>IF(E201="F",IF(C201="","",LOOKUP(C201,Instructions!$B$26:$B$34,Instructions!$E$26:$E$34)),IF(C201="","",LOOKUP(C201,Instructions!$B$12:$B$20,Instructions!$E$12:$E$20)))</f>
        <v/>
      </c>
      <c r="E201" s="52" t="s">
        <v>673</v>
      </c>
    </row>
    <row r="202" spans="1:5" ht="64.5" outlineLevel="1" thickBot="1" x14ac:dyDescent="0.25">
      <c r="A202" s="38">
        <v>37</v>
      </c>
      <c r="B202" s="50" t="s">
        <v>1389</v>
      </c>
      <c r="C202" s="80"/>
      <c r="D202" s="56" t="str">
        <f>IF(E202="F",IF(C202="","",LOOKUP(C202,Instructions!$B$26:$B$34,Instructions!$E$26:$E$34)),IF(C202="","",LOOKUP(C202,Instructions!$B$12:$B$20,Instructions!$E$12:$E$20)))</f>
        <v/>
      </c>
      <c r="E202" s="52" t="s">
        <v>673</v>
      </c>
    </row>
    <row r="203" spans="1:5" ht="13.5" outlineLevel="1" thickBot="1" x14ac:dyDescent="0.25">
      <c r="A203" s="38">
        <v>38</v>
      </c>
      <c r="B203" s="33" t="s">
        <v>555</v>
      </c>
      <c r="C203" s="80"/>
      <c r="D203" s="56" t="str">
        <f>IF(E203="F",IF(C203="","",LOOKUP(C203,Instructions!$B$26:$B$34,Instructions!$E$26:$E$34)),IF(C203="","",LOOKUP(C203,Instructions!$B$12:$B$20,Instructions!$E$12:$E$20)))</f>
        <v/>
      </c>
      <c r="E203" s="52" t="s">
        <v>673</v>
      </c>
    </row>
    <row r="204" spans="1:5" ht="13.5" outlineLevel="1" thickBot="1" x14ac:dyDescent="0.25">
      <c r="A204" s="38">
        <v>39</v>
      </c>
      <c r="B204" s="33" t="s">
        <v>556</v>
      </c>
      <c r="C204" s="80"/>
      <c r="D204" s="56" t="str">
        <f>IF(E204="F",IF(C204="","",LOOKUP(C204,Instructions!$B$26:$B$34,Instructions!$E$26:$E$34)),IF(C204="","",LOOKUP(C204,Instructions!$B$12:$B$20,Instructions!$E$12:$E$20)))</f>
        <v/>
      </c>
      <c r="E204" s="52" t="s">
        <v>673</v>
      </c>
    </row>
    <row r="205" spans="1:5" ht="13.5" outlineLevel="1" thickBot="1" x14ac:dyDescent="0.25">
      <c r="A205" s="38">
        <v>40</v>
      </c>
      <c r="B205" s="33" t="s">
        <v>557</v>
      </c>
      <c r="C205" s="80"/>
      <c r="D205" s="56" t="str">
        <f>IF(E205="F",IF(C205="","",LOOKUP(C205,Instructions!$B$26:$B$34,Instructions!$E$26:$E$34)),IF(C205="","",LOOKUP(C205,Instructions!$B$12:$B$20,Instructions!$E$12:$E$20)))</f>
        <v/>
      </c>
      <c r="E205" s="52" t="s">
        <v>673</v>
      </c>
    </row>
    <row r="206" spans="1:5" ht="26.25" outlineLevel="1" thickBot="1" x14ac:dyDescent="0.25">
      <c r="A206" s="38">
        <v>41</v>
      </c>
      <c r="B206" s="33" t="s">
        <v>558</v>
      </c>
      <c r="C206" s="80"/>
      <c r="D206" s="56" t="str">
        <f>IF(E206="F",IF(C206="","",LOOKUP(C206,Instructions!$B$26:$B$34,Instructions!$E$26:$E$34)),IF(C206="","",LOOKUP(C206,Instructions!$B$12:$B$20,Instructions!$E$12:$E$20)))</f>
        <v/>
      </c>
      <c r="E206" s="52" t="s">
        <v>673</v>
      </c>
    </row>
    <row r="207" spans="1:5" ht="13.5" outlineLevel="1" thickBot="1" x14ac:dyDescent="0.25">
      <c r="A207" s="38">
        <v>42</v>
      </c>
      <c r="B207" s="50" t="s">
        <v>559</v>
      </c>
      <c r="C207" s="80"/>
      <c r="D207" s="56" t="str">
        <f>IF(E207="F",IF(C207="","",LOOKUP(C207,Instructions!$B$26:$B$34,Instructions!$E$26:$E$34)),IF(C207="","",LOOKUP(C207,Instructions!$B$12:$B$20,Instructions!$E$12:$E$20)))</f>
        <v/>
      </c>
      <c r="E207" s="52" t="s">
        <v>673</v>
      </c>
    </row>
    <row r="208" spans="1:5" ht="13.5" outlineLevel="1" thickBot="1" x14ac:dyDescent="0.25">
      <c r="A208" s="38">
        <v>43</v>
      </c>
      <c r="B208" s="33" t="s">
        <v>560</v>
      </c>
      <c r="C208" s="80"/>
      <c r="D208" s="56" t="str">
        <f>IF(E208="F",IF(C208="","",LOOKUP(C208,Instructions!$B$26:$B$34,Instructions!$E$26:$E$34)),IF(C208="","",LOOKUP(C208,Instructions!$B$12:$B$20,Instructions!$E$12:$E$20)))</f>
        <v/>
      </c>
      <c r="E208" s="52" t="s">
        <v>673</v>
      </c>
    </row>
    <row r="209" spans="1:5" ht="90" outlineLevel="1" thickBot="1" x14ac:dyDescent="0.25">
      <c r="A209" s="38">
        <v>44</v>
      </c>
      <c r="B209" s="50" t="s">
        <v>1390</v>
      </c>
      <c r="C209" s="80"/>
      <c r="D209" s="56" t="str">
        <f>IF(E209="F",IF(C209="","",LOOKUP(C209,Instructions!$B$26:$B$34,Instructions!$E$26:$E$34)),IF(C209="","",LOOKUP(C209,Instructions!$B$12:$B$20,Instructions!$E$12:$E$20)))</f>
        <v/>
      </c>
      <c r="E209" s="52" t="s">
        <v>673</v>
      </c>
    </row>
    <row r="210" spans="1:5" ht="39" outlineLevel="1" thickBot="1" x14ac:dyDescent="0.25">
      <c r="A210" s="38">
        <v>45</v>
      </c>
      <c r="B210" s="50" t="s">
        <v>561</v>
      </c>
      <c r="C210" s="80"/>
      <c r="D210" s="56" t="str">
        <f>IF(E210="F",IF(C210="","",LOOKUP(C210,Instructions!$B$26:$B$34,Instructions!$E$26:$E$34)),IF(C210="","",LOOKUP(C210,Instructions!$B$12:$B$20,Instructions!$E$12:$E$20)))</f>
        <v/>
      </c>
      <c r="E210" s="52" t="s">
        <v>673</v>
      </c>
    </row>
    <row r="211" spans="1:5" ht="13.5" outlineLevel="1" thickBot="1" x14ac:dyDescent="0.25">
      <c r="A211" s="38">
        <v>45</v>
      </c>
      <c r="B211" s="50" t="s">
        <v>1391</v>
      </c>
      <c r="C211" s="80"/>
      <c r="D211" s="56" t="str">
        <f>IF(E211="F",IF(C211="","",LOOKUP(C211,Instructions!$B$26:$B$34,Instructions!$E$26:$E$34)),IF(C211="","",LOOKUP(C211,Instructions!$B$12:$B$20,Instructions!$E$12:$E$20)))</f>
        <v/>
      </c>
      <c r="E211" s="52" t="s">
        <v>673</v>
      </c>
    </row>
    <row r="212" spans="1:5" ht="26.25" outlineLevel="1" thickBot="1" x14ac:dyDescent="0.25">
      <c r="A212" s="38">
        <v>46</v>
      </c>
      <c r="B212" s="33" t="s">
        <v>1392</v>
      </c>
      <c r="C212" s="80"/>
      <c r="D212" s="56" t="str">
        <f>IF(E212="F",IF(C212="","",LOOKUP(C212,Instructions!$B$26:$B$34,Instructions!$E$26:$E$34)),IF(C212="","",LOOKUP(C212,Instructions!$B$12:$B$20,Instructions!$E$12:$E$20)))</f>
        <v/>
      </c>
      <c r="E212" s="52" t="s">
        <v>673</v>
      </c>
    </row>
    <row r="213" spans="1:5" ht="26.25" outlineLevel="1" thickBot="1" x14ac:dyDescent="0.25">
      <c r="A213" s="38">
        <v>47</v>
      </c>
      <c r="B213" s="33" t="s">
        <v>1393</v>
      </c>
      <c r="C213" s="80"/>
      <c r="D213" s="56" t="str">
        <f>IF(E213="F",IF(C213="","",LOOKUP(C213,Instructions!$B$26:$B$34,Instructions!$E$26:$E$34)),IF(C213="","",LOOKUP(C213,Instructions!$B$12:$B$20,Instructions!$E$12:$E$20)))</f>
        <v/>
      </c>
      <c r="E213" s="52" t="s">
        <v>673</v>
      </c>
    </row>
    <row r="214" spans="1:5" ht="26.25" outlineLevel="1" thickBot="1" x14ac:dyDescent="0.25">
      <c r="A214" s="38">
        <v>48</v>
      </c>
      <c r="B214" s="50" t="s">
        <v>562</v>
      </c>
      <c r="C214" s="80"/>
      <c r="D214" s="56" t="str">
        <f>IF(E214="F",IF(C214="","",LOOKUP(C214,Instructions!$B$26:$B$34,Instructions!$E$26:$E$34)),IF(C214="","",LOOKUP(C214,Instructions!$B$12:$B$20,Instructions!$E$12:$E$20)))</f>
        <v/>
      </c>
      <c r="E214" s="52" t="s">
        <v>673</v>
      </c>
    </row>
    <row r="215" spans="1:5" ht="39" outlineLevel="1" thickBot="1" x14ac:dyDescent="0.25">
      <c r="A215" s="38">
        <v>49</v>
      </c>
      <c r="B215" s="50" t="s">
        <v>996</v>
      </c>
      <c r="C215" s="80"/>
      <c r="D215" s="56" t="str">
        <f>IF(E215="F",IF(C215="","",LOOKUP(C215,Instructions!$B$26:$B$34,Instructions!$E$26:$E$34)),IF(C215="","",LOOKUP(C215,Instructions!$B$12:$B$20,Instructions!$E$12:$E$20)))</f>
        <v/>
      </c>
      <c r="E215" s="52" t="s">
        <v>673</v>
      </c>
    </row>
    <row r="216" spans="1:5" ht="90" outlineLevel="1" thickBot="1" x14ac:dyDescent="0.25">
      <c r="A216" s="38">
        <v>50</v>
      </c>
      <c r="B216" s="50" t="s">
        <v>1394</v>
      </c>
      <c r="C216" s="80"/>
      <c r="D216" s="56" t="str">
        <f>IF(E216="F",IF(C216="","",LOOKUP(C216,Instructions!$B$26:$B$34,Instructions!$E$26:$E$34)),IF(C216="","",LOOKUP(C216,Instructions!$B$12:$B$20,Instructions!$E$12:$E$20)))</f>
        <v/>
      </c>
      <c r="E216" s="52" t="s">
        <v>673</v>
      </c>
    </row>
    <row r="217" spans="1:5" ht="26.25" outlineLevel="1" thickBot="1" x14ac:dyDescent="0.25">
      <c r="A217" s="38">
        <v>51</v>
      </c>
      <c r="B217" s="50" t="s">
        <v>997</v>
      </c>
      <c r="C217" s="80"/>
      <c r="D217" s="56" t="str">
        <f>IF(E217="F",IF(C217="","",LOOKUP(C217,Instructions!$B$26:$B$34,Instructions!$E$26:$E$34)),IF(C217="","",LOOKUP(C217,Instructions!$B$12:$B$20,Instructions!$E$12:$E$20)))</f>
        <v/>
      </c>
      <c r="E217" s="52" t="s">
        <v>673</v>
      </c>
    </row>
    <row r="218" spans="1:5" ht="64.5" outlineLevel="1" thickBot="1" x14ac:dyDescent="0.25">
      <c r="A218" s="38">
        <v>52</v>
      </c>
      <c r="B218" s="50" t="s">
        <v>1710</v>
      </c>
      <c r="C218" s="80"/>
      <c r="D218" s="56" t="str">
        <f>IF(E218="F",IF(C218="","",LOOKUP(C218,Instructions!$B$26:$B$34,Instructions!$E$26:$E$34)),IF(C218="","",LOOKUP(C218,Instructions!$B$12:$B$20,Instructions!$E$12:$E$20)))</f>
        <v/>
      </c>
      <c r="E218" s="52" t="s">
        <v>673</v>
      </c>
    </row>
    <row r="219" spans="1:5" ht="26.25" outlineLevel="1" thickBot="1" x14ac:dyDescent="0.25">
      <c r="A219" s="38">
        <v>53</v>
      </c>
      <c r="B219" s="50" t="s">
        <v>999</v>
      </c>
      <c r="C219" s="80"/>
      <c r="D219" s="56" t="str">
        <f>IF(E219="F",IF(C219="","",LOOKUP(C219,Instructions!$B$26:$B$34,Instructions!$E$26:$E$34)),IF(C219="","",LOOKUP(C219,Instructions!$B$12:$B$20,Instructions!$E$12:$E$20)))</f>
        <v/>
      </c>
      <c r="E219" s="52" t="s">
        <v>673</v>
      </c>
    </row>
    <row r="220" spans="1:5" ht="51.75" outlineLevel="1" thickBot="1" x14ac:dyDescent="0.25">
      <c r="A220" s="38">
        <v>54</v>
      </c>
      <c r="B220" s="33" t="s">
        <v>998</v>
      </c>
      <c r="C220" s="80"/>
      <c r="D220" s="56" t="str">
        <f>IF(E220="F",IF(C220="","",LOOKUP(C220,Instructions!$B$26:$B$34,Instructions!$E$26:$E$34)),IF(C220="","",LOOKUP(C220,Instructions!$B$12:$B$20,Instructions!$E$12:$E$20)))</f>
        <v/>
      </c>
      <c r="E220" s="82" t="s">
        <v>674</v>
      </c>
    </row>
    <row r="221" spans="1:5" ht="13.5" thickBot="1" x14ac:dyDescent="0.25">
      <c r="B221" s="12"/>
      <c r="C221" s="20">
        <f>COUNTA(C162:C220)</f>
        <v>0</v>
      </c>
      <c r="D221" s="47"/>
    </row>
    <row r="222" spans="1:5" s="9" customFormat="1" ht="13.5" thickBot="1" x14ac:dyDescent="0.25">
      <c r="A222" s="40">
        <f>COUNT(A162:A220)</f>
        <v>59</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76"/>
      <c r="D226" s="47"/>
    </row>
    <row r="227" spans="1:5" ht="15.75" x14ac:dyDescent="0.25">
      <c r="B227" s="23" t="s">
        <v>44</v>
      </c>
      <c r="C227" s="68" t="str">
        <f>C$2</f>
        <v>Offeror A</v>
      </c>
      <c r="D227" s="47"/>
    </row>
    <row r="228" spans="1:5" ht="16.5" thickBot="1" x14ac:dyDescent="0.3">
      <c r="B228" s="15"/>
      <c r="C228" s="21"/>
      <c r="D228" s="47"/>
    </row>
    <row r="229" spans="1:5" ht="51.75" thickBot="1" x14ac:dyDescent="0.25">
      <c r="A229" s="37">
        <v>6.5</v>
      </c>
      <c r="B229" s="2"/>
      <c r="C229" s="28" t="s">
        <v>1166</v>
      </c>
      <c r="D229" s="28" t="s">
        <v>1635</v>
      </c>
      <c r="E229" s="28" t="s">
        <v>1636</v>
      </c>
    </row>
    <row r="230" spans="1:5" ht="77.25" outlineLevel="1" thickBot="1" x14ac:dyDescent="0.25">
      <c r="A230" s="38">
        <v>1</v>
      </c>
      <c r="B230" s="50" t="s">
        <v>563</v>
      </c>
      <c r="C230" s="80"/>
      <c r="D230" s="56" t="str">
        <f>IF(E230="F",IF(C230="","",LOOKUP(C230,Instructions!$B$26:$B$34,Instructions!$E$26:$E$34)),IF(C230="","",LOOKUP(C230,Instructions!$B$12:$B$20,Instructions!$E$12:$E$20)))</f>
        <v/>
      </c>
      <c r="E230" s="52" t="s">
        <v>673</v>
      </c>
    </row>
    <row r="231" spans="1:5" ht="77.25" outlineLevel="1" thickBot="1" x14ac:dyDescent="0.25">
      <c r="A231" s="38">
        <v>2</v>
      </c>
      <c r="B231" s="50" t="s">
        <v>1395</v>
      </c>
      <c r="C231" s="80"/>
      <c r="D231" s="56" t="str">
        <f>IF(E231="F",IF(C231="","",LOOKUP(C231,Instructions!$B$26:$B$34,Instructions!$E$26:$E$34)),IF(C231="","",LOOKUP(C231,Instructions!$B$12:$B$20,Instructions!$E$12:$E$20)))</f>
        <v/>
      </c>
      <c r="E231" s="52" t="s">
        <v>673</v>
      </c>
    </row>
    <row r="232" spans="1:5" ht="26.25" outlineLevel="1" thickBot="1" x14ac:dyDescent="0.25">
      <c r="A232" s="38">
        <v>3</v>
      </c>
      <c r="B232" s="33" t="s">
        <v>564</v>
      </c>
      <c r="C232" s="80"/>
      <c r="D232" s="56" t="str">
        <f>IF(E232="F",IF(C232="","",LOOKUP(C232,Instructions!$B$26:$B$34,Instructions!$E$26:$E$34)),IF(C232="","",LOOKUP(C232,Instructions!$B$12:$B$20,Instructions!$E$12:$E$20)))</f>
        <v/>
      </c>
      <c r="E232" s="52" t="s">
        <v>673</v>
      </c>
    </row>
    <row r="233" spans="1:5" ht="26.25" outlineLevel="1" thickBot="1" x14ac:dyDescent="0.25">
      <c r="A233" s="38">
        <v>4</v>
      </c>
      <c r="B233" s="33" t="s">
        <v>565</v>
      </c>
      <c r="C233" s="80"/>
      <c r="D233" s="56" t="str">
        <f>IF(E233="F",IF(C233="","",LOOKUP(C233,Instructions!$B$26:$B$34,Instructions!$E$26:$E$34)),IF(C233="","",LOOKUP(C233,Instructions!$B$12:$B$20,Instructions!$E$12:$E$20)))</f>
        <v/>
      </c>
      <c r="E233" s="52" t="s">
        <v>673</v>
      </c>
    </row>
    <row r="234" spans="1:5" ht="26.25" outlineLevel="1" thickBot="1" x14ac:dyDescent="0.25">
      <c r="A234" s="38">
        <v>5</v>
      </c>
      <c r="B234" s="33" t="s">
        <v>566</v>
      </c>
      <c r="C234" s="80"/>
      <c r="D234" s="56" t="str">
        <f>IF(E234="F",IF(C234="","",LOOKUP(C234,Instructions!$B$26:$B$34,Instructions!$E$26:$E$34)),IF(C234="","",LOOKUP(C234,Instructions!$B$12:$B$20,Instructions!$E$12:$E$20)))</f>
        <v/>
      </c>
      <c r="E234" s="52" t="s">
        <v>673</v>
      </c>
    </row>
    <row r="235" spans="1:5" ht="26.25" outlineLevel="1" thickBot="1" x14ac:dyDescent="0.25">
      <c r="A235" s="38">
        <v>6</v>
      </c>
      <c r="B235" s="33" t="s">
        <v>567</v>
      </c>
      <c r="C235" s="80"/>
      <c r="D235" s="56" t="str">
        <f>IF(E235="F",IF(C235="","",LOOKUP(C235,Instructions!$B$26:$B$34,Instructions!$E$26:$E$34)),IF(C235="","",LOOKUP(C235,Instructions!$B$12:$B$20,Instructions!$E$12:$E$20)))</f>
        <v/>
      </c>
      <c r="E235" s="52" t="s">
        <v>673</v>
      </c>
    </row>
    <row r="236" spans="1:5" ht="26.25" outlineLevel="1" thickBot="1" x14ac:dyDescent="0.25">
      <c r="A236" s="38">
        <v>7</v>
      </c>
      <c r="B236" s="33" t="s">
        <v>568</v>
      </c>
      <c r="C236" s="80"/>
      <c r="D236" s="56" t="str">
        <f>IF(E236="F",IF(C236="","",LOOKUP(C236,Instructions!$B$26:$B$34,Instructions!$E$26:$E$34)),IF(C236="","",LOOKUP(C236,Instructions!$B$12:$B$20,Instructions!$E$12:$E$20)))</f>
        <v/>
      </c>
      <c r="E236" s="52" t="s">
        <v>673</v>
      </c>
    </row>
    <row r="237" spans="1:5" ht="26.25" outlineLevel="1" thickBot="1" x14ac:dyDescent="0.25">
      <c r="A237" s="38">
        <v>8</v>
      </c>
      <c r="B237" s="33" t="s">
        <v>569</v>
      </c>
      <c r="C237" s="80"/>
      <c r="D237" s="56" t="str">
        <f>IF(E237="F",IF(C237="","",LOOKUP(C237,Instructions!$B$26:$B$34,Instructions!$E$26:$E$34)),IF(C237="","",LOOKUP(C237,Instructions!$B$12:$B$20,Instructions!$E$12:$E$20)))</f>
        <v/>
      </c>
      <c r="E237" s="52" t="s">
        <v>673</v>
      </c>
    </row>
    <row r="238" spans="1:5" ht="77.25" outlineLevel="1" thickBot="1" x14ac:dyDescent="0.25">
      <c r="A238" s="38">
        <v>9</v>
      </c>
      <c r="B238" s="50" t="s">
        <v>1396</v>
      </c>
      <c r="C238" s="80"/>
      <c r="D238" s="56" t="str">
        <f>IF(E238="F",IF(C238="","",LOOKUP(C238,Instructions!$B$26:$B$34,Instructions!$E$26:$E$34)),IF(C238="","",LOOKUP(C238,Instructions!$B$12:$B$20,Instructions!$E$12:$E$20)))</f>
        <v/>
      </c>
      <c r="E238" s="52" t="s">
        <v>673</v>
      </c>
    </row>
    <row r="239" spans="1:5" ht="77.25" outlineLevel="1" thickBot="1" x14ac:dyDescent="0.25">
      <c r="A239" s="38">
        <v>10</v>
      </c>
      <c r="B239" s="50" t="s">
        <v>570</v>
      </c>
      <c r="C239" s="80"/>
      <c r="D239" s="56" t="str">
        <f>IF(E239="F",IF(C239="","",LOOKUP(C239,Instructions!$B$26:$B$34,Instructions!$E$26:$E$34)),IF(C239="","",LOOKUP(C239,Instructions!$B$12:$B$20,Instructions!$E$12:$E$20)))</f>
        <v/>
      </c>
      <c r="E239" s="52" t="s">
        <v>673</v>
      </c>
    </row>
    <row r="240" spans="1:5" ht="77.25" outlineLevel="1" thickBot="1" x14ac:dyDescent="0.25">
      <c r="A240" s="38">
        <v>11</v>
      </c>
      <c r="B240" s="50" t="s">
        <v>571</v>
      </c>
      <c r="C240" s="80"/>
      <c r="D240" s="56" t="str">
        <f>IF(E240="F",IF(C240="","",LOOKUP(C240,Instructions!$B$26:$B$34,Instructions!$E$26:$E$34)),IF(C240="","",LOOKUP(C240,Instructions!$B$12:$B$20,Instructions!$E$12:$E$20)))</f>
        <v/>
      </c>
      <c r="E240" s="52" t="s">
        <v>673</v>
      </c>
    </row>
    <row r="241" spans="1:5" ht="77.25" outlineLevel="1" thickBot="1" x14ac:dyDescent="0.25">
      <c r="A241" s="38">
        <v>12</v>
      </c>
      <c r="B241" s="50" t="s">
        <v>572</v>
      </c>
      <c r="C241" s="80"/>
      <c r="D241" s="56" t="str">
        <f>IF(E241="F",IF(C241="","",LOOKUP(C241,Instructions!$B$26:$B$34,Instructions!$E$26:$E$34)),IF(C241="","",LOOKUP(C241,Instructions!$B$12:$B$20,Instructions!$E$12:$E$20)))</f>
        <v/>
      </c>
      <c r="E241" s="52" t="s">
        <v>673</v>
      </c>
    </row>
    <row r="242" spans="1:5" ht="102.75" outlineLevel="1" thickBot="1" x14ac:dyDescent="0.25">
      <c r="A242" s="38">
        <v>13</v>
      </c>
      <c r="B242" s="50" t="s">
        <v>573</v>
      </c>
      <c r="C242" s="80"/>
      <c r="D242" s="56" t="str">
        <f>IF(E242="F",IF(C242="","",LOOKUP(C242,Instructions!$B$26:$B$34,Instructions!$E$26:$E$34)),IF(C242="","",LOOKUP(C242,Instructions!$B$12:$B$20,Instructions!$E$12:$E$20)))</f>
        <v/>
      </c>
      <c r="E242" s="52" t="s">
        <v>673</v>
      </c>
    </row>
    <row r="243" spans="1:5" ht="102.75" outlineLevel="1" thickBot="1" x14ac:dyDescent="0.25">
      <c r="A243" s="38">
        <v>14</v>
      </c>
      <c r="B243" s="50" t="s">
        <v>574</v>
      </c>
      <c r="C243" s="80"/>
      <c r="D243" s="56" t="str">
        <f>IF(E243="F",IF(C243="","",LOOKUP(C243,Instructions!$B$26:$B$34,Instructions!$E$26:$E$34)),IF(C243="","",LOOKUP(C243,Instructions!$B$12:$B$20,Instructions!$E$12:$E$20)))</f>
        <v/>
      </c>
      <c r="E243" s="52" t="s">
        <v>673</v>
      </c>
    </row>
    <row r="244" spans="1:5" ht="13.5" thickBot="1" x14ac:dyDescent="0.25">
      <c r="B244" s="12"/>
      <c r="C244" s="20">
        <f>COUNTA(C230:C243)</f>
        <v>0</v>
      </c>
      <c r="D244" s="47"/>
    </row>
    <row r="245" spans="1:5" s="9" customFormat="1" ht="13.5" thickBot="1" x14ac:dyDescent="0.25">
      <c r="A245" s="40">
        <f>COUNT(A230:A243)</f>
        <v>14</v>
      </c>
      <c r="B245" s="3" t="s">
        <v>3</v>
      </c>
      <c r="C245" s="5"/>
      <c r="D245" s="47"/>
    </row>
    <row r="246" spans="1:5" x14ac:dyDescent="0.2">
      <c r="D246" s="47"/>
    </row>
    <row r="247" spans="1:5" x14ac:dyDescent="0.2">
      <c r="D247" s="47"/>
    </row>
    <row r="248" spans="1:5" ht="13.5" thickBot="1" x14ac:dyDescent="0.25">
      <c r="D248" s="47"/>
    </row>
    <row r="249" spans="1:5" ht="13.5" thickBot="1" x14ac:dyDescent="0.25">
      <c r="B249" s="26" t="s">
        <v>16</v>
      </c>
      <c r="C249" s="76"/>
      <c r="D249" s="47"/>
    </row>
    <row r="250" spans="1:5" ht="15.75" x14ac:dyDescent="0.25">
      <c r="B250" s="23" t="s">
        <v>45</v>
      </c>
      <c r="C250" s="68" t="str">
        <f>C$2</f>
        <v>Offeror A</v>
      </c>
      <c r="D250" s="47"/>
    </row>
    <row r="251" spans="1:5" ht="16.5" thickBot="1" x14ac:dyDescent="0.3">
      <c r="B251" s="15"/>
      <c r="C251" s="21"/>
      <c r="D251" s="47"/>
    </row>
    <row r="252" spans="1:5" ht="51.75" thickBot="1" x14ac:dyDescent="0.25">
      <c r="A252" s="37">
        <v>6.6</v>
      </c>
      <c r="B252" s="2"/>
      <c r="C252" s="28" t="s">
        <v>1166</v>
      </c>
      <c r="D252" s="28" t="s">
        <v>1635</v>
      </c>
      <c r="E252" s="28" t="s">
        <v>1636</v>
      </c>
    </row>
    <row r="253" spans="1:5" ht="217.5" outlineLevel="1" thickBot="1" x14ac:dyDescent="0.25">
      <c r="A253" s="38">
        <v>1</v>
      </c>
      <c r="B253" s="50" t="s">
        <v>1723</v>
      </c>
      <c r="C253" s="97"/>
      <c r="D253" s="81" t="str">
        <f>IF(E253="F",IF(C253="","",LOOKUP(C253,Instructions!$B$26:$B$34,Instructions!$E$26:$E$34)),IF(C253="","",LOOKUP(C253,Instructions!$B$12:$B$20,Instructions!$E$12:$E$20)))</f>
        <v/>
      </c>
      <c r="E253" s="98" t="s">
        <v>673</v>
      </c>
    </row>
    <row r="254" spans="1:5" ht="64.5" outlineLevel="1" thickBot="1" x14ac:dyDescent="0.25">
      <c r="A254" s="38">
        <v>1</v>
      </c>
      <c r="B254" s="50" t="s">
        <v>1724</v>
      </c>
      <c r="C254" s="97"/>
      <c r="D254" s="81" t="str">
        <f>IF(E254="F",IF(C254="","",LOOKUP(C254,Instructions!$B$26:$B$34,Instructions!$E$26:$E$34)),IF(C254="","",LOOKUP(C254,Instructions!$B$12:$B$20,Instructions!$E$12:$E$20)))</f>
        <v/>
      </c>
      <c r="E254" s="98" t="s">
        <v>673</v>
      </c>
    </row>
    <row r="255" spans="1:5" ht="64.5" outlineLevel="1" thickBot="1" x14ac:dyDescent="0.25">
      <c r="A255" s="38">
        <v>1</v>
      </c>
      <c r="B255" s="50" t="s">
        <v>1725</v>
      </c>
      <c r="C255" s="97"/>
      <c r="D255" s="81" t="str">
        <f>IF(E255="F",IF(C255="","",LOOKUP(C255,Instructions!$B$26:$B$34,Instructions!$E$26:$E$34)),IF(C255="","",LOOKUP(C255,Instructions!$B$12:$B$20,Instructions!$E$12:$E$20)))</f>
        <v/>
      </c>
      <c r="E255" s="98" t="s">
        <v>673</v>
      </c>
    </row>
    <row r="256" spans="1:5" ht="64.5" outlineLevel="1" thickBot="1" x14ac:dyDescent="0.25">
      <c r="A256" s="38">
        <v>1</v>
      </c>
      <c r="B256" s="50" t="s">
        <v>1726</v>
      </c>
      <c r="C256" s="97"/>
      <c r="D256" s="81" t="str">
        <f>IF(E256="F",IF(C256="","",LOOKUP(C256,Instructions!$B$26:$B$34,Instructions!$E$26:$E$34)),IF(C256="","",LOOKUP(C256,Instructions!$B$12:$B$20,Instructions!$E$12:$E$20)))</f>
        <v/>
      </c>
      <c r="E256" s="98" t="s">
        <v>673</v>
      </c>
    </row>
    <row r="257" spans="1:5" ht="77.25" outlineLevel="1" thickBot="1" x14ac:dyDescent="0.25">
      <c r="A257" s="38">
        <v>1</v>
      </c>
      <c r="B257" s="50" t="s">
        <v>1727</v>
      </c>
      <c r="C257" s="97"/>
      <c r="D257" s="81" t="str">
        <f>IF(E257="F",IF(C257="","",LOOKUP(C257,Instructions!$B$26:$B$34,Instructions!$E$26:$E$34)),IF(C257="","",LOOKUP(C257,Instructions!$B$12:$B$20,Instructions!$E$12:$E$20)))</f>
        <v/>
      </c>
      <c r="E257" s="98" t="s">
        <v>673</v>
      </c>
    </row>
    <row r="258" spans="1:5" ht="51.75" outlineLevel="1" thickBot="1" x14ac:dyDescent="0.25">
      <c r="A258" s="38">
        <v>1</v>
      </c>
      <c r="B258" s="50" t="s">
        <v>1728</v>
      </c>
      <c r="C258" s="97"/>
      <c r="D258" s="81" t="str">
        <f>IF(E258="F",IF(C258="","",LOOKUP(C258,Instructions!$B$26:$B$34,Instructions!$E$26:$E$34)),IF(C258="","",LOOKUP(C258,Instructions!$B$12:$B$20,Instructions!$E$12:$E$20)))</f>
        <v/>
      </c>
      <c r="E258" s="98" t="s">
        <v>673</v>
      </c>
    </row>
    <row r="259" spans="1:5" ht="77.25" outlineLevel="1" thickBot="1" x14ac:dyDescent="0.25">
      <c r="A259" s="38">
        <v>1</v>
      </c>
      <c r="B259" s="50" t="s">
        <v>1729</v>
      </c>
      <c r="C259" s="97"/>
      <c r="D259" s="81" t="str">
        <f>IF(E259="F",IF(C259="","",LOOKUP(C259,Instructions!$B$26:$B$34,Instructions!$E$26:$E$34)),IF(C259="","",LOOKUP(C259,Instructions!$B$12:$B$20,Instructions!$E$12:$E$20)))</f>
        <v/>
      </c>
      <c r="E259" s="98" t="s">
        <v>673</v>
      </c>
    </row>
    <row r="260" spans="1:5" ht="243" outlineLevel="1" thickBot="1" x14ac:dyDescent="0.25">
      <c r="A260" s="38">
        <v>2</v>
      </c>
      <c r="B260" s="50" t="s">
        <v>1718</v>
      </c>
      <c r="C260" s="97"/>
      <c r="D260" s="81" t="str">
        <f>IF(E260="F",IF(C260="","",LOOKUP(C260,Instructions!$B$26:$B$34,Instructions!$E$26:$E$34)),IF(C260="","",LOOKUP(C260,Instructions!$B$12:$B$20,Instructions!$E$12:$E$20)))</f>
        <v/>
      </c>
      <c r="E260" s="98" t="s">
        <v>673</v>
      </c>
    </row>
    <row r="261" spans="1:5" ht="64.5" outlineLevel="1" thickBot="1" x14ac:dyDescent="0.25">
      <c r="A261" s="38">
        <v>2</v>
      </c>
      <c r="B261" s="50" t="s">
        <v>1719</v>
      </c>
      <c r="C261" s="97"/>
      <c r="D261" s="81" t="str">
        <f>IF(E261="F",IF(C261="","",LOOKUP(C261,Instructions!$B$26:$B$34,Instructions!$E$26:$E$34)),IF(C261="","",LOOKUP(C261,Instructions!$B$12:$B$20,Instructions!$E$12:$E$20)))</f>
        <v/>
      </c>
      <c r="E261" s="98" t="s">
        <v>673</v>
      </c>
    </row>
    <row r="262" spans="1:5" ht="77.25" outlineLevel="1" thickBot="1" x14ac:dyDescent="0.25">
      <c r="A262" s="38">
        <v>2</v>
      </c>
      <c r="B262" s="50" t="s">
        <v>1721</v>
      </c>
      <c r="C262" s="97"/>
      <c r="D262" s="81" t="str">
        <f>IF(E262="F",IF(C262="","",LOOKUP(C262,Instructions!$B$26:$B$34,Instructions!$E$26:$E$34)),IF(C262="","",LOOKUP(C262,Instructions!$B$12:$B$20,Instructions!$E$12:$E$20)))</f>
        <v/>
      </c>
      <c r="E262" s="98" t="s">
        <v>673</v>
      </c>
    </row>
    <row r="263" spans="1:5" ht="51.75" outlineLevel="1" thickBot="1" x14ac:dyDescent="0.25">
      <c r="A263" s="38">
        <v>2</v>
      </c>
      <c r="B263" s="50" t="s">
        <v>1720</v>
      </c>
      <c r="C263" s="97"/>
      <c r="D263" s="81" t="str">
        <f>IF(E263="F",IF(C263="","",LOOKUP(C263,Instructions!$B$26:$B$34,Instructions!$E$26:$E$34)),IF(C263="","",LOOKUP(C263,Instructions!$B$12:$B$20,Instructions!$E$12:$E$20)))</f>
        <v/>
      </c>
      <c r="E263" s="98" t="s">
        <v>673</v>
      </c>
    </row>
    <row r="264" spans="1:5" ht="77.25" outlineLevel="1" thickBot="1" x14ac:dyDescent="0.25">
      <c r="A264" s="38">
        <v>2</v>
      </c>
      <c r="B264" s="50" t="s">
        <v>1722</v>
      </c>
      <c r="C264" s="97"/>
      <c r="D264" s="81" t="str">
        <f>IF(E264="F",IF(C264="","",LOOKUP(C264,Instructions!$B$26:$B$34,Instructions!$E$26:$E$34)),IF(C264="","",LOOKUP(C264,Instructions!$B$12:$B$20,Instructions!$E$12:$E$20)))</f>
        <v/>
      </c>
      <c r="E264" s="98" t="s">
        <v>673</v>
      </c>
    </row>
    <row r="265" spans="1:5" ht="77.25" outlineLevel="1" thickBot="1" x14ac:dyDescent="0.25">
      <c r="A265" s="38">
        <v>3</v>
      </c>
      <c r="B265" s="50" t="s">
        <v>1730</v>
      </c>
      <c r="C265" s="97"/>
      <c r="D265" s="81" t="str">
        <f>IF(E265="F",IF(C265="","",LOOKUP(C265,Instructions!$B$26:$B$34,Instructions!$E$26:$E$34)),IF(C265="","",LOOKUP(C265,Instructions!$B$12:$B$20,Instructions!$E$12:$E$20)))</f>
        <v/>
      </c>
      <c r="E265" s="98" t="s">
        <v>673</v>
      </c>
    </row>
    <row r="266" spans="1:5" ht="77.25" outlineLevel="1" thickBot="1" x14ac:dyDescent="0.25">
      <c r="A266" s="38">
        <v>4</v>
      </c>
      <c r="B266" s="50" t="s">
        <v>1731</v>
      </c>
      <c r="C266" s="97"/>
      <c r="D266" s="81" t="str">
        <f>IF(E266="F",IF(C266="","",LOOKUP(C266,Instructions!$B$26:$B$34,Instructions!$E$26:$E$34)),IF(C266="","",LOOKUP(C266,Instructions!$B$12:$B$20,Instructions!$E$12:$E$20)))</f>
        <v/>
      </c>
      <c r="E266" s="98" t="s">
        <v>673</v>
      </c>
    </row>
    <row r="267" spans="1:5" ht="64.5" outlineLevel="1" thickBot="1" x14ac:dyDescent="0.25">
      <c r="A267" s="38">
        <v>5</v>
      </c>
      <c r="B267" s="50" t="s">
        <v>1732</v>
      </c>
      <c r="C267" s="97"/>
      <c r="D267" s="81" t="str">
        <f>IF(E267="F",IF(C267="","",LOOKUP(C267,Instructions!$B$26:$B$34,Instructions!$E$26:$E$34)),IF(C267="","",LOOKUP(C267,Instructions!$B$12:$B$20,Instructions!$E$12:$E$20)))</f>
        <v/>
      </c>
      <c r="E267" s="98" t="s">
        <v>673</v>
      </c>
    </row>
    <row r="268" spans="1:5" ht="90" outlineLevel="1" thickBot="1" x14ac:dyDescent="0.25">
      <c r="A268" s="38">
        <v>6</v>
      </c>
      <c r="B268" s="50" t="s">
        <v>1733</v>
      </c>
      <c r="C268" s="97"/>
      <c r="D268" s="81" t="str">
        <f>IF(E268="F",IF(C268="","",LOOKUP(C268,Instructions!$B$26:$B$34,Instructions!$E$26:$E$34)),IF(C268="","",LOOKUP(C268,Instructions!$B$12:$B$20,Instructions!$E$12:$E$20)))</f>
        <v/>
      </c>
      <c r="E268" s="98" t="s">
        <v>673</v>
      </c>
    </row>
    <row r="269" spans="1:5" ht="64.5" outlineLevel="1" thickBot="1" x14ac:dyDescent="0.25">
      <c r="A269" s="38">
        <v>6</v>
      </c>
      <c r="B269" s="50" t="s">
        <v>1734</v>
      </c>
      <c r="C269" s="97"/>
      <c r="D269" s="81" t="str">
        <f>IF(E269="F",IF(C269="","",LOOKUP(C269,Instructions!$B$26:$B$34,Instructions!$E$26:$E$34)),IF(C269="","",LOOKUP(C269,Instructions!$B$12:$B$20,Instructions!$E$12:$E$20)))</f>
        <v/>
      </c>
      <c r="E269" s="98" t="s">
        <v>673</v>
      </c>
    </row>
    <row r="270" spans="1:5" ht="51.75" outlineLevel="1" thickBot="1" x14ac:dyDescent="0.25">
      <c r="A270" s="38">
        <v>6</v>
      </c>
      <c r="B270" s="50" t="s">
        <v>1735</v>
      </c>
      <c r="C270" s="97"/>
      <c r="D270" s="81" t="str">
        <f>IF(E270="F",IF(C270="","",LOOKUP(C270,Instructions!$B$26:$B$34,Instructions!$E$26:$E$34)),IF(C270="","",LOOKUP(C270,Instructions!$B$12:$B$20,Instructions!$E$12:$E$20)))</f>
        <v/>
      </c>
      <c r="E270" s="98" t="s">
        <v>673</v>
      </c>
    </row>
    <row r="271" spans="1:5" ht="13.5" thickBot="1" x14ac:dyDescent="0.25">
      <c r="B271" s="12"/>
      <c r="C271" s="20">
        <f>COUNTA(C253:C270)</f>
        <v>0</v>
      </c>
      <c r="D271" s="47"/>
    </row>
    <row r="272" spans="1:5" s="9" customFormat="1" ht="13.5" thickBot="1" x14ac:dyDescent="0.25">
      <c r="A272" s="40">
        <f>COUNT(A253:A270)</f>
        <v>18</v>
      </c>
      <c r="B272" s="3" t="s">
        <v>3</v>
      </c>
      <c r="C272" s="5"/>
      <c r="D272" s="47"/>
    </row>
    <row r="273" spans="1:5" x14ac:dyDescent="0.2">
      <c r="D273" s="47"/>
    </row>
    <row r="274" spans="1:5" x14ac:dyDescent="0.2">
      <c r="D274" s="47"/>
    </row>
    <row r="275" spans="1:5" ht="13.5" thickBot="1" x14ac:dyDescent="0.25">
      <c r="D275" s="47"/>
    </row>
    <row r="276" spans="1:5" ht="13.5" thickBot="1" x14ac:dyDescent="0.25">
      <c r="B276" s="26" t="s">
        <v>16</v>
      </c>
      <c r="C276" s="76"/>
      <c r="D276" s="47"/>
    </row>
    <row r="277" spans="1:5" ht="15.75" x14ac:dyDescent="0.25">
      <c r="B277" s="23" t="s">
        <v>43</v>
      </c>
      <c r="C277" s="68" t="str">
        <f>C$2</f>
        <v>Offeror A</v>
      </c>
      <c r="D277" s="47"/>
    </row>
    <row r="278" spans="1:5" ht="16.5" thickBot="1" x14ac:dyDescent="0.3">
      <c r="B278" s="15"/>
      <c r="C278" s="21"/>
      <c r="D278" s="47"/>
    </row>
    <row r="279" spans="1:5" ht="51.75" thickBot="1" x14ac:dyDescent="0.25">
      <c r="A279" s="37">
        <v>6.7</v>
      </c>
      <c r="B279" s="2"/>
      <c r="C279" s="28" t="s">
        <v>1166</v>
      </c>
      <c r="D279" s="28" t="s">
        <v>1635</v>
      </c>
      <c r="E279" s="28" t="s">
        <v>1636</v>
      </c>
    </row>
    <row r="280" spans="1:5" ht="26.25" outlineLevel="1" thickBot="1" x14ac:dyDescent="0.25">
      <c r="A280" s="38">
        <v>1</v>
      </c>
      <c r="B280" s="33" t="s">
        <v>1397</v>
      </c>
      <c r="C280" s="80"/>
      <c r="D280" s="56" t="str">
        <f>IF(E280="F",IF(C280="","",LOOKUP(C280,Instructions!$B$26:$B$34,Instructions!$E$26:$E$34)),IF(C280="","",LOOKUP(C280,Instructions!$B$12:$B$20,Instructions!$E$12:$E$20)))</f>
        <v/>
      </c>
      <c r="E280" s="82" t="s">
        <v>674</v>
      </c>
    </row>
    <row r="281" spans="1:5" ht="26.25" outlineLevel="1" thickBot="1" x14ac:dyDescent="0.25">
      <c r="A281" s="38">
        <v>2</v>
      </c>
      <c r="B281" s="33" t="s">
        <v>1398</v>
      </c>
      <c r="C281" s="80"/>
      <c r="D281" s="56" t="str">
        <f>IF(E281="F",IF(C281="","",LOOKUP(C281,Instructions!$B$26:$B$34,Instructions!$E$26:$E$34)),IF(C281="","",LOOKUP(C281,Instructions!$B$12:$B$20,Instructions!$E$12:$E$20)))</f>
        <v/>
      </c>
      <c r="E281" s="82" t="s">
        <v>674</v>
      </c>
    </row>
    <row r="282" spans="1:5" ht="26.25" outlineLevel="1" thickBot="1" x14ac:dyDescent="0.25">
      <c r="A282" s="38">
        <v>3</v>
      </c>
      <c r="B282" s="33" t="s">
        <v>1399</v>
      </c>
      <c r="C282" s="80"/>
      <c r="D282" s="56" t="str">
        <f>IF(E282="F",IF(C282="","",LOOKUP(C282,Instructions!$B$26:$B$34,Instructions!$E$26:$E$34)),IF(C282="","",LOOKUP(C282,Instructions!$B$12:$B$20,Instructions!$E$12:$E$20)))</f>
        <v/>
      </c>
      <c r="E282" s="82" t="s">
        <v>674</v>
      </c>
    </row>
    <row r="283" spans="1:5" ht="26.25" outlineLevel="1" thickBot="1" x14ac:dyDescent="0.25">
      <c r="A283" s="38">
        <v>4</v>
      </c>
      <c r="B283" s="33" t="s">
        <v>575</v>
      </c>
      <c r="C283" s="80"/>
      <c r="D283" s="56" t="str">
        <f>IF(E283="F",IF(C283="","",LOOKUP(C283,Instructions!$B$26:$B$34,Instructions!$E$26:$E$34)),IF(C283="","",LOOKUP(C283,Instructions!$B$12:$B$20,Instructions!$E$12:$E$20)))</f>
        <v/>
      </c>
      <c r="E283" s="82" t="s">
        <v>674</v>
      </c>
    </row>
    <row r="284" spans="1:5" ht="39" outlineLevel="1" thickBot="1" x14ac:dyDescent="0.25">
      <c r="A284" s="38">
        <v>5</v>
      </c>
      <c r="B284" s="33" t="s">
        <v>576</v>
      </c>
      <c r="C284" s="80"/>
      <c r="D284" s="56" t="str">
        <f>IF(E284="F",IF(C284="","",LOOKUP(C284,Instructions!$B$26:$B$34,Instructions!$E$26:$E$34)),IF(C284="","",LOOKUP(C284,Instructions!$B$12:$B$20,Instructions!$E$12:$E$20)))</f>
        <v/>
      </c>
      <c r="E284" s="82" t="s">
        <v>674</v>
      </c>
    </row>
    <row r="285" spans="1:5" ht="39" outlineLevel="1" thickBot="1" x14ac:dyDescent="0.25">
      <c r="A285" s="38">
        <v>6</v>
      </c>
      <c r="B285" s="33" t="s">
        <v>577</v>
      </c>
      <c r="C285" s="80"/>
      <c r="D285" s="56" t="str">
        <f>IF(E285="F",IF(C285="","",LOOKUP(C285,Instructions!$B$26:$B$34,Instructions!$E$26:$E$34)),IF(C285="","",LOOKUP(C285,Instructions!$B$12:$B$20,Instructions!$E$12:$E$20)))</f>
        <v/>
      </c>
      <c r="E285" s="82" t="s">
        <v>674</v>
      </c>
    </row>
    <row r="286" spans="1:5" ht="39" outlineLevel="1" thickBot="1" x14ac:dyDescent="0.25">
      <c r="A286" s="38">
        <v>7</v>
      </c>
      <c r="B286" s="33" t="s">
        <v>578</v>
      </c>
      <c r="C286" s="80"/>
      <c r="D286" s="56" t="str">
        <f>IF(E286="F",IF(C286="","",LOOKUP(C286,Instructions!$B$26:$B$34,Instructions!$E$26:$E$34)),IF(C286="","",LOOKUP(C286,Instructions!$B$12:$B$20,Instructions!$E$12:$E$20)))</f>
        <v/>
      </c>
      <c r="E286" s="82" t="s">
        <v>674</v>
      </c>
    </row>
    <row r="287" spans="1:5" ht="39" outlineLevel="1" thickBot="1" x14ac:dyDescent="0.25">
      <c r="A287" s="38">
        <v>8</v>
      </c>
      <c r="B287" s="33" t="s">
        <v>1000</v>
      </c>
      <c r="C287" s="80"/>
      <c r="D287" s="56" t="str">
        <f>IF(E287="F",IF(C287="","",LOOKUP(C287,Instructions!$B$26:$B$34,Instructions!$E$26:$E$34)),IF(C287="","",LOOKUP(C287,Instructions!$B$12:$B$20,Instructions!$E$12:$E$20)))</f>
        <v/>
      </c>
      <c r="E287" s="82" t="s">
        <v>674</v>
      </c>
    </row>
    <row r="288" spans="1:5" ht="90" outlineLevel="1" thickBot="1" x14ac:dyDescent="0.25">
      <c r="A288" s="38">
        <v>9</v>
      </c>
      <c r="B288" s="50" t="s">
        <v>1400</v>
      </c>
      <c r="C288" s="80"/>
      <c r="D288" s="56" t="str">
        <f>IF(E288="F",IF(C288="","",LOOKUP(C288,Instructions!$B$26:$B$34,Instructions!$E$26:$E$34)),IF(C288="","",LOOKUP(C288,Instructions!$B$12:$B$20,Instructions!$E$12:$E$20)))</f>
        <v/>
      </c>
      <c r="E288" s="82" t="s">
        <v>674</v>
      </c>
    </row>
    <row r="289" spans="1:5" ht="39" outlineLevel="1" thickBot="1" x14ac:dyDescent="0.25">
      <c r="A289" s="38">
        <v>10</v>
      </c>
      <c r="B289" s="33" t="s">
        <v>1001</v>
      </c>
      <c r="C289" s="80"/>
      <c r="D289" s="56" t="str">
        <f>IF(E289="F",IF(C289="","",LOOKUP(C289,Instructions!$B$26:$B$34,Instructions!$E$26:$E$34)),IF(C289="","",LOOKUP(C289,Instructions!$B$12:$B$20,Instructions!$E$12:$E$20)))</f>
        <v/>
      </c>
      <c r="E289" s="82" t="s">
        <v>674</v>
      </c>
    </row>
    <row r="290" spans="1:5" ht="13.5" outlineLevel="1" thickBot="1" x14ac:dyDescent="0.25">
      <c r="A290" s="38">
        <v>11</v>
      </c>
      <c r="B290" s="50" t="s">
        <v>1489</v>
      </c>
      <c r="C290" s="97"/>
      <c r="D290" s="81" t="str">
        <f>IF(E290="F",IF(C290="","",LOOKUP(C290,Instructions!$B$26:$B$34,Instructions!$E$26:$E$34)),IF(C290="","",LOOKUP(C290,Instructions!$B$12:$B$20,Instructions!$E$12:$E$20)))</f>
        <v/>
      </c>
      <c r="E290" s="99" t="s">
        <v>674</v>
      </c>
    </row>
    <row r="291" spans="1:5" ht="13.5" outlineLevel="1" thickBot="1" x14ac:dyDescent="0.25">
      <c r="A291" s="38">
        <v>12</v>
      </c>
      <c r="B291" s="50" t="s">
        <v>1489</v>
      </c>
      <c r="C291" s="97"/>
      <c r="D291" s="81" t="str">
        <f>IF(E291="F",IF(C291="","",LOOKUP(C291,Instructions!$B$26:$B$34,Instructions!$E$26:$E$34)),IF(C291="","",LOOKUP(C291,Instructions!$B$12:$B$20,Instructions!$E$12:$E$20)))</f>
        <v/>
      </c>
      <c r="E291" s="99" t="s">
        <v>674</v>
      </c>
    </row>
    <row r="292" spans="1:5" ht="13.5" thickBot="1" x14ac:dyDescent="0.25">
      <c r="B292" s="12"/>
      <c r="C292" s="20">
        <f>COUNTA(C280:C291)</f>
        <v>0</v>
      </c>
      <c r="D292" s="47"/>
    </row>
    <row r="293" spans="1:5" s="9" customFormat="1" ht="13.5" thickBot="1" x14ac:dyDescent="0.25">
      <c r="A293" s="40">
        <f>COUNT(A280:A291)</f>
        <v>12</v>
      </c>
      <c r="B293" s="3" t="s">
        <v>3</v>
      </c>
      <c r="C293" s="5"/>
      <c r="D293" s="47"/>
    </row>
    <row r="294" spans="1:5" x14ac:dyDescent="0.2">
      <c r="D294" s="47"/>
    </row>
    <row r="295" spans="1:5" x14ac:dyDescent="0.2">
      <c r="D295" s="47"/>
    </row>
    <row r="296" spans="1:5" ht="13.5" thickBot="1" x14ac:dyDescent="0.25">
      <c r="D296" s="47"/>
    </row>
    <row r="297" spans="1:5" ht="13.5" thickBot="1" x14ac:dyDescent="0.25">
      <c r="B297" s="26" t="s">
        <v>16</v>
      </c>
      <c r="C297" s="76"/>
      <c r="D297" s="47"/>
    </row>
    <row r="298" spans="1:5" ht="15.75" x14ac:dyDescent="0.25">
      <c r="B298" s="23" t="s">
        <v>54</v>
      </c>
      <c r="C298" s="68" t="str">
        <f>C$2</f>
        <v>Offeror A</v>
      </c>
      <c r="D298" s="47"/>
    </row>
    <row r="299" spans="1:5" ht="16.5" thickBot="1" x14ac:dyDescent="0.3">
      <c r="B299" s="15"/>
      <c r="C299" s="21"/>
      <c r="D299" s="47"/>
    </row>
    <row r="300" spans="1:5" ht="51.75" thickBot="1" x14ac:dyDescent="0.25">
      <c r="A300" s="37"/>
      <c r="B300" s="2"/>
      <c r="C300" s="28" t="s">
        <v>1166</v>
      </c>
      <c r="D300" s="28" t="s">
        <v>1635</v>
      </c>
      <c r="E300" s="28" t="s">
        <v>1636</v>
      </c>
    </row>
    <row r="301" spans="1:5" ht="13.5" outlineLevel="1" thickBot="1" x14ac:dyDescent="0.25">
      <c r="A301" s="38"/>
      <c r="B301" s="33"/>
      <c r="C301" s="80"/>
      <c r="D301" s="56" t="str">
        <f>IF(E301="F",IF(C301="","",LOOKUP(C301,Instructions!$B$26:$B$34,Instructions!$E$26:$E$34)),IF(C301="","",LOOKUP(C301,Instructions!$B$12:$B$20,Instructions!$E$12:$E$20)))</f>
        <v/>
      </c>
      <c r="E301" s="52" t="s">
        <v>673</v>
      </c>
    </row>
    <row r="302" spans="1:5" ht="13.5" outlineLevel="1" thickBot="1" x14ac:dyDescent="0.25">
      <c r="A302" s="38"/>
      <c r="B302" s="33"/>
      <c r="C302" s="80"/>
      <c r="D302" s="56" t="str">
        <f>IF(E302="F",IF(C302="","",LOOKUP(C302,Instructions!$B$26:$B$34,Instructions!$E$26:$E$34)),IF(C302="","",LOOKUP(C302,Instructions!$B$12:$B$20,Instructions!$E$12:$E$20)))</f>
        <v/>
      </c>
      <c r="E302" s="52" t="s">
        <v>673</v>
      </c>
    </row>
    <row r="303" spans="1:5" ht="13.5" outlineLevel="1" thickBot="1" x14ac:dyDescent="0.25">
      <c r="A303" s="38"/>
      <c r="B303" s="33"/>
      <c r="C303" s="80"/>
      <c r="D303" s="56" t="str">
        <f>IF(E303="F",IF(C303="","",LOOKUP(C303,Instructions!$B$26:$B$34,Instructions!$E$26:$E$34)),IF(C303="","",LOOKUP(C303,Instructions!$B$12:$B$20,Instructions!$E$12:$E$20)))</f>
        <v/>
      </c>
      <c r="E303" s="52" t="s">
        <v>673</v>
      </c>
    </row>
    <row r="304" spans="1:5" ht="13.5" outlineLevel="1" thickBot="1" x14ac:dyDescent="0.25">
      <c r="A304" s="38"/>
      <c r="B304" s="33"/>
      <c r="C304" s="80"/>
      <c r="D304" s="56" t="str">
        <f>IF(E304="F",IF(C304="","",LOOKUP(C304,Instructions!$B$26:$B$34,Instructions!$E$26:$E$34)),IF(C304="","",LOOKUP(C304,Instructions!$B$12:$B$20,Instructions!$E$12:$E$20)))</f>
        <v/>
      </c>
      <c r="E304" s="52" t="s">
        <v>673</v>
      </c>
    </row>
    <row r="305" spans="1:5" ht="13.5" outlineLevel="1" thickBot="1" x14ac:dyDescent="0.25">
      <c r="A305" s="38"/>
      <c r="B305" s="33"/>
      <c r="C305" s="80"/>
      <c r="D305" s="56" t="str">
        <f>IF(E305="F",IF(C305="","",LOOKUP(C305,Instructions!$B$26:$B$34,Instructions!$E$26:$E$34)),IF(C305="","",LOOKUP(C305,Instructions!$B$12:$B$20,Instructions!$E$12:$E$20)))</f>
        <v/>
      </c>
      <c r="E305" s="52" t="s">
        <v>673</v>
      </c>
    </row>
    <row r="306" spans="1:5" ht="13.5" outlineLevel="1" thickBot="1" x14ac:dyDescent="0.25">
      <c r="A306" s="38"/>
      <c r="B306" s="33"/>
      <c r="C306" s="80"/>
      <c r="D306" s="56" t="str">
        <f>IF(E306="F",IF(C306="","",LOOKUP(C306,Instructions!$B$26:$B$34,Instructions!$E$26:$E$34)),IF(C306="","",LOOKUP(C306,Instructions!$B$12:$B$20,Instructions!$E$12:$E$20)))</f>
        <v/>
      </c>
      <c r="E306" s="52" t="s">
        <v>673</v>
      </c>
    </row>
    <row r="307" spans="1:5" ht="13.5" outlineLevel="1" thickBot="1" x14ac:dyDescent="0.25">
      <c r="A307" s="38"/>
      <c r="B307" s="33"/>
      <c r="C307" s="80"/>
      <c r="D307" s="56" t="str">
        <f>IF(E307="F",IF(C307="","",LOOKUP(C307,Instructions!$B$26:$B$34,Instructions!$E$26:$E$34)),IF(C307="","",LOOKUP(C307,Instructions!$B$12:$B$20,Instructions!$E$12:$E$20)))</f>
        <v/>
      </c>
      <c r="E307" s="52" t="s">
        <v>673</v>
      </c>
    </row>
    <row r="308" spans="1:5" ht="13.5" outlineLevel="1" thickBot="1" x14ac:dyDescent="0.25">
      <c r="A308" s="38"/>
      <c r="B308" s="33"/>
      <c r="C308" s="80"/>
      <c r="D308" s="56" t="str">
        <f>IF(E308="F",IF(C308="","",LOOKUP(C308,Instructions!$B$26:$B$34,Instructions!$E$26:$E$34)),IF(C308="","",LOOKUP(C308,Instructions!$B$12:$B$20,Instructions!$E$12:$E$20)))</f>
        <v/>
      </c>
      <c r="E308" s="52" t="s">
        <v>673</v>
      </c>
    </row>
    <row r="309" spans="1:5" ht="13.5" outlineLevel="1" thickBot="1" x14ac:dyDescent="0.25">
      <c r="A309" s="38"/>
      <c r="B309" s="33"/>
      <c r="C309" s="80"/>
      <c r="D309" s="56" t="str">
        <f>IF(E309="F",IF(C309="","",LOOKUP(C309,Instructions!$B$26:$B$34,Instructions!$E$26:$E$34)),IF(C309="","",LOOKUP(C309,Instructions!$B$12:$B$20,Instructions!$E$12:$E$20)))</f>
        <v/>
      </c>
      <c r="E309" s="52" t="s">
        <v>673</v>
      </c>
    </row>
    <row r="310" spans="1:5" ht="13.5" outlineLevel="1" thickBot="1" x14ac:dyDescent="0.25">
      <c r="A310" s="38"/>
      <c r="B310" s="33"/>
      <c r="C310" s="80"/>
      <c r="D310" s="56" t="str">
        <f>IF(E310="F",IF(C310="","",LOOKUP(C310,Instructions!$B$26:$B$34,Instructions!$E$26:$E$34)),IF(C310="","",LOOKUP(C310,Instructions!$B$12:$B$20,Instructions!$E$12:$E$20)))</f>
        <v/>
      </c>
      <c r="E310" s="52" t="s">
        <v>673</v>
      </c>
    </row>
    <row r="311" spans="1:5" ht="13.5" outlineLevel="1" thickBot="1" x14ac:dyDescent="0.25">
      <c r="A311" s="38"/>
      <c r="B311" s="33"/>
      <c r="C311" s="80"/>
      <c r="D311" s="56" t="str">
        <f>IF(E311="F",IF(C311="","",LOOKUP(C311,Instructions!$B$26:$B$34,Instructions!$E$26:$E$34)),IF(C311="","",LOOKUP(C311,Instructions!$B$12:$B$20,Instructions!$E$12:$E$20)))</f>
        <v/>
      </c>
      <c r="E311" s="52" t="s">
        <v>673</v>
      </c>
    </row>
    <row r="312" spans="1:5" ht="13.5" outlineLevel="1" thickBot="1" x14ac:dyDescent="0.25">
      <c r="A312" s="38"/>
      <c r="B312" s="33"/>
      <c r="C312" s="80"/>
      <c r="D312" s="56" t="str">
        <f>IF(E312="F",IF(C312="","",LOOKUP(C312,Instructions!$B$26:$B$34,Instructions!$E$26:$E$34)),IF(C312="","",LOOKUP(C312,Instructions!$B$12:$B$20,Instructions!$E$12:$E$20)))</f>
        <v/>
      </c>
      <c r="E312" s="52" t="s">
        <v>673</v>
      </c>
    </row>
    <row r="313" spans="1:5" ht="13.5" outlineLevel="1" thickBot="1" x14ac:dyDescent="0.25">
      <c r="A313" s="38"/>
      <c r="B313" s="33"/>
      <c r="C313" s="80"/>
      <c r="D313" s="56" t="str">
        <f>IF(E313="F",IF(C313="","",LOOKUP(C313,Instructions!$B$26:$B$34,Instructions!$E$26:$E$34)),IF(C313="","",LOOKUP(C313,Instructions!$B$12:$B$20,Instructions!$E$12:$E$20)))</f>
        <v/>
      </c>
      <c r="E313" s="52" t="s">
        <v>673</v>
      </c>
    </row>
    <row r="314" spans="1:5" ht="13.5" thickBot="1" x14ac:dyDescent="0.25">
      <c r="B314" s="12"/>
      <c r="C314" s="20">
        <f>COUNTA(C301:C313)</f>
        <v>0</v>
      </c>
      <c r="D314" s="47"/>
    </row>
    <row r="315" spans="1:5" s="9" customFormat="1" ht="13.5" thickBot="1" x14ac:dyDescent="0.25">
      <c r="A315" s="40">
        <f>COUNT(A301:A313)</f>
        <v>0</v>
      </c>
      <c r="B315" s="3" t="s">
        <v>3</v>
      </c>
      <c r="C315" s="5"/>
      <c r="D315" s="47"/>
    </row>
  </sheetData>
  <mergeCells count="1">
    <mergeCell ref="B15:C15"/>
  </mergeCells>
  <dataValidations count="1">
    <dataValidation type="textLength" operator="lessThan" allowBlank="1" showInputMessage="1" showErrorMessage="1" sqref="C23:C33 C101 C253:C270 C290:C291 C150">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106" max="16383" man="1"/>
    <brk id="215" max="4" man="1"/>
    <brk id="248" max="16383" man="1"/>
    <brk id="265"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C230:C243 C34:C38 C48:C100 C111:C149 C151:C152 C162:C220 C280:C289 C301:C313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591"/>
  <sheetViews>
    <sheetView view="pageBreakPreview" zoomScaleNormal="100" zoomScaleSheetLayoutView="100" workbookViewId="0">
      <selection activeCell="B4" sqref="B4"/>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639</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A63</f>
        <v>38</v>
      </c>
      <c r="B5" s="7" t="str">
        <f>B21</f>
        <v>Process</v>
      </c>
      <c r="C5" s="13">
        <f>C62</f>
        <v>0</v>
      </c>
    </row>
    <row r="6" spans="1:3" ht="13.5" outlineLevel="1" thickBot="1" x14ac:dyDescent="0.25">
      <c r="A6" s="40">
        <f>A98</f>
        <v>26</v>
      </c>
      <c r="B6" s="7" t="str">
        <f>B68</f>
        <v>Document/ Content Types</v>
      </c>
      <c r="C6" s="13">
        <f>C97</f>
        <v>0</v>
      </c>
    </row>
    <row r="7" spans="1:3" ht="13.5" outlineLevel="1" thickBot="1" x14ac:dyDescent="0.25">
      <c r="A7" s="40">
        <f>A108</f>
        <v>1</v>
      </c>
      <c r="B7" s="7" t="str">
        <f>B103</f>
        <v>User Interfaces</v>
      </c>
      <c r="C7" s="13">
        <f>C107</f>
        <v>0</v>
      </c>
    </row>
    <row r="8" spans="1:3" ht="13.5" outlineLevel="1" thickBot="1" x14ac:dyDescent="0.25">
      <c r="A8" s="40">
        <f>A124</f>
        <v>7</v>
      </c>
      <c r="B8" s="7" t="str">
        <f>B113</f>
        <v>Reports</v>
      </c>
      <c r="C8" s="13">
        <f>C123</f>
        <v>0</v>
      </c>
    </row>
    <row r="9" spans="1:3" ht="13.5" outlineLevel="1" thickBot="1" x14ac:dyDescent="0.25">
      <c r="A9" s="40">
        <f>A134</f>
        <v>1</v>
      </c>
      <c r="B9" s="7" t="str">
        <f>B129</f>
        <v>External Interfaces</v>
      </c>
      <c r="C9" s="13">
        <f>C133</f>
        <v>0</v>
      </c>
    </row>
    <row r="10" spans="1:3" ht="13.5" outlineLevel="1" thickBot="1" x14ac:dyDescent="0.25">
      <c r="A10" s="40">
        <f>A187</f>
        <v>44</v>
      </c>
      <c r="B10" s="7" t="str">
        <f>B139</f>
        <v>Migration Scope</v>
      </c>
      <c r="C10" s="13">
        <f>C186</f>
        <v>0</v>
      </c>
    </row>
    <row r="11" spans="1:3" ht="13.5" outlineLevel="1" thickBot="1" x14ac:dyDescent="0.25">
      <c r="A11" s="40">
        <f>A207</f>
        <v>11</v>
      </c>
      <c r="B11" s="7" t="str">
        <f>B192</f>
        <v>Security</v>
      </c>
      <c r="C11" s="13">
        <f>C206</f>
        <v>0</v>
      </c>
    </row>
    <row r="12" spans="1:3" ht="13.5" outlineLevel="1" thickBot="1" x14ac:dyDescent="0.25">
      <c r="A12" s="40">
        <f>A222</f>
        <v>6</v>
      </c>
      <c r="B12" s="7" t="str">
        <f>B212</f>
        <v>Records Management</v>
      </c>
      <c r="C12" s="13">
        <f>C221</f>
        <v>0</v>
      </c>
    </row>
    <row r="13" spans="1:3" ht="13.5" outlineLevel="1" thickBot="1" x14ac:dyDescent="0.25">
      <c r="A13" s="40">
        <f>A238</f>
        <v>7</v>
      </c>
      <c r="B13" s="7" t="str">
        <f>B238</f>
        <v>Totals</v>
      </c>
      <c r="C13" s="13">
        <f>C237</f>
        <v>0</v>
      </c>
    </row>
    <row r="14" spans="1:3" ht="13.5" thickBot="1" x14ac:dyDescent="0.25">
      <c r="A14" s="40">
        <f>SUM(A5:A12)</f>
        <v>134</v>
      </c>
      <c r="B14" s="3" t="s">
        <v>3</v>
      </c>
      <c r="C14" s="13">
        <f>SUM(C5:C12)</f>
        <v>0</v>
      </c>
    </row>
    <row r="15" spans="1:3" ht="13.5" thickBot="1" x14ac:dyDescent="0.25">
      <c r="A15" s="40">
        <f>A279</f>
        <v>0</v>
      </c>
      <c r="B15" s="4" t="s">
        <v>8</v>
      </c>
      <c r="C15" s="5"/>
    </row>
    <row r="16" spans="1:3" x14ac:dyDescent="0.2">
      <c r="B16" s="149"/>
      <c r="C16" s="149"/>
    </row>
    <row r="19" spans="1:5" ht="13.5" thickBot="1" x14ac:dyDescent="0.25"/>
    <row r="20" spans="1:5" ht="13.5" thickBot="1" x14ac:dyDescent="0.25">
      <c r="B20" s="26" t="s">
        <v>16</v>
      </c>
      <c r="C20" s="76"/>
    </row>
    <row r="21" spans="1:5" ht="15.75" x14ac:dyDescent="0.25">
      <c r="B21" s="23" t="s">
        <v>616</v>
      </c>
      <c r="C21" s="68" t="str">
        <f>C$2</f>
        <v>Offeror A</v>
      </c>
      <c r="D21" s="47"/>
    </row>
    <row r="22" spans="1:5" ht="16.5" thickBot="1" x14ac:dyDescent="0.3">
      <c r="B22" s="15"/>
      <c r="C22" s="21"/>
      <c r="D22" s="47"/>
    </row>
    <row r="23" spans="1:5" ht="51.75" thickBot="1" x14ac:dyDescent="0.25">
      <c r="A23" s="37">
        <v>2.1</v>
      </c>
      <c r="B23" s="11"/>
      <c r="C23" s="28" t="s">
        <v>1166</v>
      </c>
      <c r="D23" s="28" t="s">
        <v>1635</v>
      </c>
      <c r="E23" s="28" t="s">
        <v>1636</v>
      </c>
    </row>
    <row r="24" spans="1:5" ht="64.5" outlineLevel="1" thickBot="1" x14ac:dyDescent="0.25">
      <c r="A24" s="48">
        <v>1</v>
      </c>
      <c r="B24" s="50" t="s">
        <v>1637</v>
      </c>
      <c r="C24" s="97"/>
      <c r="D24" s="81" t="str">
        <f>IF(E24="F",IF(C24="","",LOOKUP(C24,Instructions!$B$26:$B$34,Instructions!$E$26:$E$34)),IF(C24="","",LOOKUP(C24,Instructions!$B$12:$B$20,Instructions!$E$12:$E$20)))</f>
        <v/>
      </c>
      <c r="E24" s="96" t="s">
        <v>674</v>
      </c>
    </row>
    <row r="25" spans="1:5" ht="39" outlineLevel="1" thickBot="1" x14ac:dyDescent="0.25">
      <c r="A25" s="48">
        <v>2</v>
      </c>
      <c r="B25" s="50" t="s">
        <v>1402</v>
      </c>
      <c r="C25" s="97"/>
      <c r="D25" s="81" t="str">
        <f>IF(E25="F",IF(C25="","",LOOKUP(C25,Instructions!$B$26:$B$34,Instructions!$E$26:$E$34)),IF(C25="","",LOOKUP(C25,Instructions!$B$12:$B$20,Instructions!$E$12:$E$20)))</f>
        <v/>
      </c>
      <c r="E25" s="96" t="s">
        <v>674</v>
      </c>
    </row>
    <row r="26" spans="1:5" ht="179.25" outlineLevel="1" thickBot="1" x14ac:dyDescent="0.25">
      <c r="A26" s="48">
        <v>3</v>
      </c>
      <c r="B26" s="50" t="s">
        <v>1648</v>
      </c>
      <c r="C26" s="97"/>
      <c r="D26" s="81" t="str">
        <f>IF(E26="F",IF(C26="","",LOOKUP(C26,Instructions!$B$26:$B$34,Instructions!$E$26:$E$34)),IF(C26="","",LOOKUP(C26,Instructions!$B$12:$B$20,Instructions!$E$12:$E$20)))</f>
        <v/>
      </c>
      <c r="E26" s="96" t="s">
        <v>674</v>
      </c>
    </row>
    <row r="27" spans="1:5" ht="39" outlineLevel="1" thickBot="1" x14ac:dyDescent="0.25">
      <c r="A27" s="48">
        <v>3</v>
      </c>
      <c r="B27" s="50" t="s">
        <v>1647</v>
      </c>
      <c r="C27" s="97"/>
      <c r="D27" s="81" t="str">
        <f>IF(E27="F",IF(C27="","",LOOKUP(C27,Instructions!$B$26:$B$34,Instructions!$E$26:$E$34)),IF(C27="","",LOOKUP(C27,Instructions!$B$12:$B$20,Instructions!$E$12:$E$20)))</f>
        <v/>
      </c>
      <c r="E27" s="96" t="s">
        <v>674</v>
      </c>
    </row>
    <row r="28" spans="1:5" ht="51.75" outlineLevel="1" thickBot="1" x14ac:dyDescent="0.25">
      <c r="A28" s="48">
        <v>3</v>
      </c>
      <c r="B28" s="50" t="s">
        <v>1646</v>
      </c>
      <c r="C28" s="97"/>
      <c r="D28" s="81" t="str">
        <f>IF(E28="F",IF(C28="","",LOOKUP(C28,Instructions!$B$26:$B$34,Instructions!$E$26:$E$34)),IF(C28="","",LOOKUP(C28,Instructions!$B$12:$B$20,Instructions!$E$12:$E$20)))</f>
        <v/>
      </c>
      <c r="E28" s="96" t="s">
        <v>674</v>
      </c>
    </row>
    <row r="29" spans="1:5" ht="51.75" outlineLevel="1" thickBot="1" x14ac:dyDescent="0.25">
      <c r="A29" s="48">
        <v>3</v>
      </c>
      <c r="B29" s="50" t="s">
        <v>1645</v>
      </c>
      <c r="C29" s="97"/>
      <c r="D29" s="81" t="str">
        <f>IF(E29="F",IF(C29="","",LOOKUP(C29,Instructions!$B$26:$B$34,Instructions!$E$26:$E$34)),IF(C29="","",LOOKUP(C29,Instructions!$B$12:$B$20,Instructions!$E$12:$E$20)))</f>
        <v/>
      </c>
      <c r="E29" s="96" t="s">
        <v>674</v>
      </c>
    </row>
    <row r="30" spans="1:5" ht="64.5" outlineLevel="1" thickBot="1" x14ac:dyDescent="0.25">
      <c r="A30" s="48">
        <v>3</v>
      </c>
      <c r="B30" s="50" t="s">
        <v>1644</v>
      </c>
      <c r="C30" s="97"/>
      <c r="D30" s="81" t="str">
        <f>IF(E30="F",IF(C30="","",LOOKUP(C30,Instructions!$B$26:$B$34,Instructions!$E$26:$E$34)),IF(C30="","",LOOKUP(C30,Instructions!$B$12:$B$20,Instructions!$E$12:$E$20)))</f>
        <v/>
      </c>
      <c r="E30" s="96" t="s">
        <v>674</v>
      </c>
    </row>
    <row r="31" spans="1:5" ht="51.75" outlineLevel="1" thickBot="1" x14ac:dyDescent="0.25">
      <c r="A31" s="48">
        <v>3</v>
      </c>
      <c r="B31" s="50" t="s">
        <v>1643</v>
      </c>
      <c r="C31" s="97"/>
      <c r="D31" s="81" t="str">
        <f>IF(E31="F",IF(C31="","",LOOKUP(C31,Instructions!$B$26:$B$34,Instructions!$E$26:$E$34)),IF(C31="","",LOOKUP(C31,Instructions!$B$12:$B$20,Instructions!$E$12:$E$20)))</f>
        <v/>
      </c>
      <c r="E31" s="96" t="s">
        <v>674</v>
      </c>
    </row>
    <row r="32" spans="1:5" ht="51.75" outlineLevel="1" thickBot="1" x14ac:dyDescent="0.25">
      <c r="A32" s="48">
        <v>3</v>
      </c>
      <c r="B32" s="50" t="s">
        <v>1642</v>
      </c>
      <c r="C32" s="97"/>
      <c r="D32" s="81" t="str">
        <f>IF(E32="F",IF(C32="","",LOOKUP(C32,Instructions!$B$26:$B$34,Instructions!$E$26:$E$34)),IF(C32="","",LOOKUP(C32,Instructions!$B$12:$B$20,Instructions!$E$12:$E$20)))</f>
        <v/>
      </c>
      <c r="E32" s="96" t="s">
        <v>674</v>
      </c>
    </row>
    <row r="33" spans="1:5" ht="51.75" outlineLevel="1" thickBot="1" x14ac:dyDescent="0.25">
      <c r="A33" s="48">
        <v>3</v>
      </c>
      <c r="B33" s="50" t="s">
        <v>1641</v>
      </c>
      <c r="C33" s="97"/>
      <c r="D33" s="81" t="str">
        <f>IF(E33="F",IF(C33="","",LOOKUP(C33,Instructions!$B$26:$B$34,Instructions!$E$26:$E$34)),IF(C33="","",LOOKUP(C33,Instructions!$B$12:$B$20,Instructions!$E$12:$E$20)))</f>
        <v/>
      </c>
      <c r="E33" s="96" t="s">
        <v>674</v>
      </c>
    </row>
    <row r="34" spans="1:5" ht="39" outlineLevel="1" thickBot="1" x14ac:dyDescent="0.25">
      <c r="A34" s="48">
        <v>3</v>
      </c>
      <c r="B34" s="50" t="s">
        <v>1640</v>
      </c>
      <c r="C34" s="97"/>
      <c r="D34" s="81" t="str">
        <f>IF(E34="F",IF(C34="","",LOOKUP(C34,Instructions!$B$26:$B$34,Instructions!$E$26:$E$34)),IF(C34="","",LOOKUP(C34,Instructions!$B$12:$B$20,Instructions!$E$12:$E$20)))</f>
        <v/>
      </c>
      <c r="E34" s="96" t="s">
        <v>674</v>
      </c>
    </row>
    <row r="35" spans="1:5" ht="51.75" outlineLevel="1" thickBot="1" x14ac:dyDescent="0.25">
      <c r="A35" s="48">
        <v>3</v>
      </c>
      <c r="B35" s="50" t="s">
        <v>1639</v>
      </c>
      <c r="C35" s="97"/>
      <c r="D35" s="81" t="str">
        <f>IF(E35="F",IF(C35="","",LOOKUP(C35,Instructions!$B$26:$B$34,Instructions!$E$26:$E$34)),IF(C35="","",LOOKUP(C35,Instructions!$B$12:$B$20,Instructions!$E$12:$E$20)))</f>
        <v/>
      </c>
      <c r="E35" s="96" t="s">
        <v>674</v>
      </c>
    </row>
    <row r="36" spans="1:5" ht="39" outlineLevel="1" thickBot="1" x14ac:dyDescent="0.25">
      <c r="A36" s="48">
        <v>3</v>
      </c>
      <c r="B36" s="50" t="s">
        <v>1638</v>
      </c>
      <c r="C36" s="97"/>
      <c r="D36" s="81" t="str">
        <f>IF(E36="F",IF(C36="","",LOOKUP(C36,Instructions!$B$26:$B$34,Instructions!$E$26:$E$34)),IF(C36="","",LOOKUP(C36,Instructions!$B$12:$B$20,Instructions!$E$12:$E$20)))</f>
        <v/>
      </c>
      <c r="E36" s="96" t="s">
        <v>674</v>
      </c>
    </row>
    <row r="37" spans="1:5" ht="51.75" outlineLevel="1" thickBot="1" x14ac:dyDescent="0.25">
      <c r="A37" s="48">
        <v>4</v>
      </c>
      <c r="B37" s="50" t="s">
        <v>1401</v>
      </c>
      <c r="C37" s="80"/>
      <c r="D37" s="56" t="str">
        <f>IF(E37="F",IF(C37="","",LOOKUP(C37,Instructions!$B$26:$B$34,Instructions!$E$26:$E$34)),IF(C37="","",LOOKUP(C37,Instructions!$B$12:$B$20,Instructions!$E$12:$E$20)))</f>
        <v/>
      </c>
      <c r="E37" s="74" t="s">
        <v>674</v>
      </c>
    </row>
    <row r="38" spans="1:5" ht="26.25" outlineLevel="1" thickBot="1" x14ac:dyDescent="0.25">
      <c r="A38" s="48">
        <v>5</v>
      </c>
      <c r="B38" s="50" t="s">
        <v>1403</v>
      </c>
      <c r="C38" s="80"/>
      <c r="D38" s="56" t="str">
        <f>IF(E38="F",IF(C38="","",LOOKUP(C38,Instructions!$B$26:$B$34,Instructions!$E$26:$E$34)),IF(C38="","",LOOKUP(C38,Instructions!$B$12:$B$20,Instructions!$E$12:$E$20)))</f>
        <v/>
      </c>
      <c r="E38" s="74" t="s">
        <v>674</v>
      </c>
    </row>
    <row r="39" spans="1:5" ht="51.75" outlineLevel="1" thickBot="1" x14ac:dyDescent="0.25">
      <c r="A39" s="48">
        <v>6</v>
      </c>
      <c r="B39" s="33" t="s">
        <v>1404</v>
      </c>
      <c r="C39" s="80"/>
      <c r="D39" s="56" t="str">
        <f>IF(E39="F",IF(C39="","",LOOKUP(C39,Instructions!$B$26:$B$34,Instructions!$E$26:$E$34)),IF(C39="","",LOOKUP(C39,Instructions!$B$12:$B$20,Instructions!$E$12:$E$20)))</f>
        <v/>
      </c>
      <c r="E39" s="74" t="s">
        <v>674</v>
      </c>
    </row>
    <row r="40" spans="1:5" ht="26.25" outlineLevel="1" thickBot="1" x14ac:dyDescent="0.25">
      <c r="A40" s="48">
        <v>7</v>
      </c>
      <c r="B40" s="50" t="s">
        <v>660</v>
      </c>
      <c r="C40" s="80"/>
      <c r="D40" s="56" t="str">
        <f>IF(E40="F",IF(C40="","",LOOKUP(C40,Instructions!$B$26:$B$34,Instructions!$E$26:$E$34)),IF(C40="","",LOOKUP(C40,Instructions!$B$12:$B$20,Instructions!$E$12:$E$20)))</f>
        <v/>
      </c>
      <c r="E40" s="74" t="s">
        <v>674</v>
      </c>
    </row>
    <row r="41" spans="1:5" ht="26.25" outlineLevel="1" thickBot="1" x14ac:dyDescent="0.25">
      <c r="A41" s="48">
        <v>8</v>
      </c>
      <c r="B41" s="50" t="s">
        <v>661</v>
      </c>
      <c r="C41" s="80"/>
      <c r="D41" s="56" t="str">
        <f>IF(E41="F",IF(C41="","",LOOKUP(C41,Instructions!$B$26:$B$34,Instructions!$E$26:$E$34)),IF(C41="","",LOOKUP(C41,Instructions!$B$12:$B$20,Instructions!$E$12:$E$20)))</f>
        <v/>
      </c>
      <c r="E41" s="74" t="s">
        <v>674</v>
      </c>
    </row>
    <row r="42" spans="1:5" ht="102.75" outlineLevel="1" thickBot="1" x14ac:dyDescent="0.25">
      <c r="A42" s="48">
        <v>9</v>
      </c>
      <c r="B42" s="50" t="s">
        <v>1760</v>
      </c>
      <c r="C42" s="97"/>
      <c r="D42" s="81" t="str">
        <f>IF(E42="F",IF(C42="","",LOOKUP(C42,Instructions!$B$26:$B$34,Instructions!$E$26:$E$34)),IF(C42="","",LOOKUP(C42,Instructions!$B$12:$B$20,Instructions!$E$12:$E$20)))</f>
        <v/>
      </c>
      <c r="E42" s="96" t="s">
        <v>674</v>
      </c>
    </row>
    <row r="43" spans="1:5" ht="13.5" outlineLevel="1" thickBot="1" x14ac:dyDescent="0.25">
      <c r="A43" s="48">
        <v>10</v>
      </c>
      <c r="B43" s="50" t="s">
        <v>659</v>
      </c>
      <c r="C43" s="80"/>
      <c r="D43" s="56" t="str">
        <f>IF(E43="F",IF(C43="","",LOOKUP(C43,Instructions!$B$26:$B$34,Instructions!$E$26:$E$34)),IF(C43="","",LOOKUP(C43,Instructions!$B$12:$B$20,Instructions!$E$12:$E$20)))</f>
        <v/>
      </c>
      <c r="E43" s="74" t="s">
        <v>674</v>
      </c>
    </row>
    <row r="44" spans="1:5" ht="64.5" outlineLevel="1" thickBot="1" x14ac:dyDescent="0.25">
      <c r="A44" s="48">
        <v>11</v>
      </c>
      <c r="B44" s="50" t="s">
        <v>1405</v>
      </c>
      <c r="C44" s="80"/>
      <c r="D44" s="56" t="str">
        <f>IF(E44="F",IF(C44="","",LOOKUP(C44,Instructions!$B$26:$B$34,Instructions!$E$26:$E$34)),IF(C44="","",LOOKUP(C44,Instructions!$B$12:$B$20,Instructions!$E$12:$E$20)))</f>
        <v/>
      </c>
      <c r="E44" s="74" t="s">
        <v>674</v>
      </c>
    </row>
    <row r="45" spans="1:5" ht="128.25" outlineLevel="1" thickBot="1" x14ac:dyDescent="0.25">
      <c r="A45" s="48">
        <v>12</v>
      </c>
      <c r="B45" s="50" t="s">
        <v>1406</v>
      </c>
      <c r="C45" s="80"/>
      <c r="D45" s="56" t="str">
        <f>IF(E45="F",IF(C45="","",LOOKUP(C45,Instructions!$B$26:$B$34,Instructions!$E$26:$E$34)),IF(C45="","",LOOKUP(C45,Instructions!$B$12:$B$20,Instructions!$E$12:$E$20)))</f>
        <v/>
      </c>
      <c r="E45" s="74" t="s">
        <v>674</v>
      </c>
    </row>
    <row r="46" spans="1:5" ht="39" outlineLevel="1" thickBot="1" x14ac:dyDescent="0.25">
      <c r="A46" s="48">
        <v>12</v>
      </c>
      <c r="B46" s="50" t="s">
        <v>1407</v>
      </c>
      <c r="C46" s="80"/>
      <c r="D46" s="56" t="str">
        <f>IF(E46="F",IF(C46="","",LOOKUP(C46,Instructions!$B$26:$B$34,Instructions!$E$26:$E$34)),IF(C46="","",LOOKUP(C46,Instructions!$B$12:$B$20,Instructions!$E$12:$E$20)))</f>
        <v/>
      </c>
      <c r="E46" s="74" t="s">
        <v>674</v>
      </c>
    </row>
    <row r="47" spans="1:5" ht="39" outlineLevel="1" thickBot="1" x14ac:dyDescent="0.25">
      <c r="A47" s="48">
        <v>12</v>
      </c>
      <c r="B47" s="50" t="s">
        <v>1408</v>
      </c>
      <c r="C47" s="80"/>
      <c r="D47" s="56" t="str">
        <f>IF(E47="F",IF(C47="","",LOOKUP(C47,Instructions!$B$26:$B$34,Instructions!$E$26:$E$34)),IF(C47="","",LOOKUP(C47,Instructions!$B$12:$B$20,Instructions!$E$12:$E$20)))</f>
        <v/>
      </c>
      <c r="E47" s="74" t="s">
        <v>674</v>
      </c>
    </row>
    <row r="48" spans="1:5" ht="13.5" outlineLevel="1" thickBot="1" x14ac:dyDescent="0.25">
      <c r="A48" s="48">
        <v>13</v>
      </c>
      <c r="B48" s="50" t="s">
        <v>657</v>
      </c>
      <c r="C48" s="80"/>
      <c r="D48" s="56" t="str">
        <f>IF(E48="F",IF(C48="","",LOOKUP(C48,Instructions!$B$26:$B$34,Instructions!$E$26:$E$34)),IF(C48="","",LOOKUP(C48,Instructions!$B$12:$B$20,Instructions!$E$12:$E$20)))</f>
        <v/>
      </c>
      <c r="E48" s="74" t="s">
        <v>674</v>
      </c>
    </row>
    <row r="49" spans="1:5" ht="26.25" outlineLevel="1" thickBot="1" x14ac:dyDescent="0.25">
      <c r="A49" s="48">
        <v>14</v>
      </c>
      <c r="B49" s="33" t="s">
        <v>658</v>
      </c>
      <c r="C49" s="80"/>
      <c r="D49" s="56" t="str">
        <f>IF(E49="F",IF(C49="","",LOOKUP(C49,Instructions!$B$26:$B$34,Instructions!$E$26:$E$34)),IF(C49="","",LOOKUP(C49,Instructions!$B$12:$B$20,Instructions!$E$12:$E$20)))</f>
        <v/>
      </c>
      <c r="E49" s="74" t="s">
        <v>674</v>
      </c>
    </row>
    <row r="50" spans="1:5" ht="26.25" outlineLevel="1" thickBot="1" x14ac:dyDescent="0.25">
      <c r="A50" s="48">
        <v>15</v>
      </c>
      <c r="B50" s="50" t="s">
        <v>1409</v>
      </c>
      <c r="C50" s="80"/>
      <c r="D50" s="56" t="str">
        <f>IF(E50="F",IF(C50="","",LOOKUP(C50,Instructions!$B$26:$B$34,Instructions!$E$26:$E$34)),IF(C50="","",LOOKUP(C50,Instructions!$B$12:$B$20,Instructions!$E$12:$E$20)))</f>
        <v/>
      </c>
      <c r="E50" s="74" t="s">
        <v>674</v>
      </c>
    </row>
    <row r="51" spans="1:5" ht="51.75" outlineLevel="1" thickBot="1" x14ac:dyDescent="0.25">
      <c r="A51" s="48">
        <v>16</v>
      </c>
      <c r="B51" s="33" t="s">
        <v>1410</v>
      </c>
      <c r="C51" s="80"/>
      <c r="D51" s="56" t="str">
        <f>IF(E51="F",IF(C51="","",LOOKUP(C51,Instructions!$B$26:$B$34,Instructions!$E$26:$E$34)),IF(C51="","",LOOKUP(C51,Instructions!$B$12:$B$20,Instructions!$E$12:$E$20)))</f>
        <v/>
      </c>
      <c r="E51" s="74" t="s">
        <v>674</v>
      </c>
    </row>
    <row r="52" spans="1:5" ht="77.25" outlineLevel="1" thickBot="1" x14ac:dyDescent="0.25">
      <c r="A52" s="48">
        <v>17</v>
      </c>
      <c r="B52" s="50" t="s">
        <v>1415</v>
      </c>
      <c r="C52" s="80"/>
      <c r="D52" s="56" t="str">
        <f>IF(E52="F",IF(C52="","",LOOKUP(C52,Instructions!$B$26:$B$34,Instructions!$E$26:$E$34)),IF(C52="","",LOOKUP(C52,Instructions!$B$12:$B$20,Instructions!$E$12:$E$20)))</f>
        <v/>
      </c>
      <c r="E52" s="74" t="s">
        <v>674</v>
      </c>
    </row>
    <row r="53" spans="1:5" ht="26.25" outlineLevel="1" thickBot="1" x14ac:dyDescent="0.25">
      <c r="A53" s="48">
        <v>17</v>
      </c>
      <c r="B53" s="50" t="s">
        <v>1411</v>
      </c>
      <c r="C53" s="80"/>
      <c r="D53" s="56" t="str">
        <f>IF(E53="F",IF(C53="","",LOOKUP(C53,Instructions!$B$26:$B$34,Instructions!$E$26:$E$34)),IF(C53="","",LOOKUP(C53,Instructions!$B$12:$B$20,Instructions!$E$12:$E$20)))</f>
        <v/>
      </c>
      <c r="E53" s="74" t="s">
        <v>674</v>
      </c>
    </row>
    <row r="54" spans="1:5" ht="13.5" outlineLevel="1" thickBot="1" x14ac:dyDescent="0.25">
      <c r="A54" s="48">
        <v>17</v>
      </c>
      <c r="B54" s="50" t="s">
        <v>679</v>
      </c>
      <c r="C54" s="80"/>
      <c r="D54" s="56" t="str">
        <f>IF(E54="F",IF(C54="","",LOOKUP(C54,Instructions!$B$26:$B$34,Instructions!$E$26:$E$34)),IF(C54="","",LOOKUP(C54,Instructions!$B$12:$B$20,Instructions!$E$12:$E$20)))</f>
        <v/>
      </c>
      <c r="E54" s="74" t="s">
        <v>674</v>
      </c>
    </row>
    <row r="55" spans="1:5" ht="26.25" outlineLevel="1" thickBot="1" x14ac:dyDescent="0.25">
      <c r="A55" s="48">
        <v>17</v>
      </c>
      <c r="B55" s="50" t="s">
        <v>678</v>
      </c>
      <c r="C55" s="80"/>
      <c r="D55" s="56" t="str">
        <f>IF(E55="F",IF(C55="","",LOOKUP(C55,Instructions!$B$26:$B$34,Instructions!$E$26:$E$34)),IF(C55="","",LOOKUP(C55,Instructions!$B$12:$B$20,Instructions!$E$12:$E$20)))</f>
        <v/>
      </c>
      <c r="E55" s="74" t="s">
        <v>674</v>
      </c>
    </row>
    <row r="56" spans="1:5" ht="13.5" outlineLevel="1" thickBot="1" x14ac:dyDescent="0.25">
      <c r="A56" s="48">
        <v>17</v>
      </c>
      <c r="B56" s="50" t="s">
        <v>1412</v>
      </c>
      <c r="C56" s="80"/>
      <c r="D56" s="56" t="str">
        <f>IF(E56="F",IF(C56="","",LOOKUP(C56,Instructions!$B$26:$B$34,Instructions!$E$26:$E$34)),IF(C56="","",LOOKUP(C56,Instructions!$B$12:$B$20,Instructions!$E$12:$E$20)))</f>
        <v/>
      </c>
      <c r="E56" s="74" t="s">
        <v>674</v>
      </c>
    </row>
    <row r="57" spans="1:5" ht="26.25" outlineLevel="1" thickBot="1" x14ac:dyDescent="0.25">
      <c r="A57" s="48">
        <v>17</v>
      </c>
      <c r="B57" s="50" t="s">
        <v>1413</v>
      </c>
      <c r="C57" s="80"/>
      <c r="D57" s="56" t="str">
        <f>IF(E57="F",IF(C57="","",LOOKUP(C57,Instructions!$B$26:$B$34,Instructions!$E$26:$E$34)),IF(C57="","",LOOKUP(C57,Instructions!$B$12:$B$20,Instructions!$E$12:$E$20)))</f>
        <v/>
      </c>
      <c r="E57" s="74" t="s">
        <v>674</v>
      </c>
    </row>
    <row r="58" spans="1:5" ht="26.25" outlineLevel="1" thickBot="1" x14ac:dyDescent="0.25">
      <c r="A58" s="48">
        <v>17</v>
      </c>
      <c r="B58" s="50" t="s">
        <v>1414</v>
      </c>
      <c r="C58" s="80"/>
      <c r="D58" s="56" t="str">
        <f>IF(E58="F",IF(C58="","",LOOKUP(C58,Instructions!$B$26:$B$34,Instructions!$E$26:$E$34)),IF(C58="","",LOOKUP(C58,Instructions!$B$12:$B$20,Instructions!$E$12:$E$20)))</f>
        <v/>
      </c>
      <c r="E58" s="74" t="s">
        <v>674</v>
      </c>
    </row>
    <row r="59" spans="1:5" ht="51.75" outlineLevel="1" thickBot="1" x14ac:dyDescent="0.25">
      <c r="A59" s="48">
        <v>17</v>
      </c>
      <c r="B59" s="50" t="s">
        <v>677</v>
      </c>
      <c r="C59" s="80"/>
      <c r="D59" s="56" t="str">
        <f>IF(E59="F",IF(C59="","",LOOKUP(C59,Instructions!$B$26:$B$34,Instructions!$E$26:$E$34)),IF(C59="","",LOOKUP(C59,Instructions!$B$12:$B$20,Instructions!$E$12:$E$20)))</f>
        <v/>
      </c>
      <c r="E59" s="74" t="s">
        <v>674</v>
      </c>
    </row>
    <row r="60" spans="1:5" ht="39" outlineLevel="1" thickBot="1" x14ac:dyDescent="0.25">
      <c r="A60" s="48">
        <v>17</v>
      </c>
      <c r="B60" s="50" t="s">
        <v>676</v>
      </c>
      <c r="C60" s="80"/>
      <c r="D60" s="56" t="str">
        <f>IF(E60="F",IF(C60="","",LOOKUP(C60,Instructions!$B$26:$B$34,Instructions!$E$26:$E$34)),IF(C60="","",LOOKUP(C60,Instructions!$B$12:$B$20,Instructions!$E$12:$E$20)))</f>
        <v/>
      </c>
      <c r="E60" s="74" t="s">
        <v>674</v>
      </c>
    </row>
    <row r="61" spans="1:5" ht="13.5" outlineLevel="1" thickBot="1" x14ac:dyDescent="0.25">
      <c r="A61" s="48">
        <v>17</v>
      </c>
      <c r="B61" s="50" t="s">
        <v>675</v>
      </c>
      <c r="C61" s="80"/>
      <c r="D61" s="56" t="str">
        <f>IF(E61="F",IF(C61="","",LOOKUP(C61,Instructions!$B$26:$B$34,Instructions!$E$26:$E$34)),IF(C61="","",LOOKUP(C61,Instructions!$B$12:$B$20,Instructions!$E$12:$E$20)))</f>
        <v/>
      </c>
      <c r="E61" s="74" t="s">
        <v>674</v>
      </c>
    </row>
    <row r="62" spans="1:5" ht="13.5" thickBot="1" x14ac:dyDescent="0.25">
      <c r="B62" s="12"/>
      <c r="C62" s="20">
        <f>COUNTA(C24:C61)</f>
        <v>0</v>
      </c>
      <c r="D62" s="47"/>
    </row>
    <row r="63" spans="1:5" s="9" customFormat="1" ht="13.5" thickBot="1" x14ac:dyDescent="0.25">
      <c r="A63" s="40">
        <f>COUNTA(A24:A61)</f>
        <v>38</v>
      </c>
      <c r="B63" s="3" t="s">
        <v>3</v>
      </c>
      <c r="C63" s="5"/>
      <c r="D63" s="47"/>
    </row>
    <row r="64" spans="1:5" x14ac:dyDescent="0.2">
      <c r="B64" s="1"/>
      <c r="D64" s="47"/>
    </row>
    <row r="65" spans="1:5" x14ac:dyDescent="0.2">
      <c r="D65" s="47"/>
    </row>
    <row r="66" spans="1:5" ht="13.5" thickBot="1" x14ac:dyDescent="0.25">
      <c r="D66" s="47"/>
    </row>
    <row r="67" spans="1:5" ht="13.5" thickBot="1" x14ac:dyDescent="0.25">
      <c r="B67" s="26" t="s">
        <v>16</v>
      </c>
      <c r="C67" s="76"/>
      <c r="D67" s="47"/>
    </row>
    <row r="68" spans="1:5" ht="15.75" x14ac:dyDescent="0.25">
      <c r="B68" s="23" t="s">
        <v>681</v>
      </c>
      <c r="C68" s="68" t="str">
        <f>C$2</f>
        <v>Offeror A</v>
      </c>
      <c r="D68" s="47"/>
    </row>
    <row r="69" spans="1:5" ht="16.5" thickBot="1" x14ac:dyDescent="0.3">
      <c r="B69" s="15"/>
      <c r="C69" s="21"/>
      <c r="D69" s="47"/>
    </row>
    <row r="70" spans="1:5" ht="51.75" thickBot="1" x14ac:dyDescent="0.25">
      <c r="A70" s="37">
        <v>2.2000000000000002</v>
      </c>
      <c r="B70" s="11"/>
      <c r="C70" s="28" t="s">
        <v>1166</v>
      </c>
      <c r="D70" s="28" t="s">
        <v>1635</v>
      </c>
      <c r="E70" s="28" t="s">
        <v>1636</v>
      </c>
    </row>
    <row r="71" spans="1:5" ht="26.25" outlineLevel="1" thickBot="1" x14ac:dyDescent="0.25">
      <c r="A71" s="38">
        <v>1</v>
      </c>
      <c r="B71" s="50" t="s">
        <v>662</v>
      </c>
      <c r="C71" s="80"/>
      <c r="D71" s="56" t="str">
        <f>IF(E71="F",IF(C71="","",LOOKUP(C71,Instructions!$B$26:$B$34,Instructions!$E$26:$E$34)),IF(C71="","",LOOKUP(C71,Instructions!$B$12:$B$20,Instructions!$E$12:$E$20)))</f>
        <v/>
      </c>
      <c r="E71" s="74" t="s">
        <v>674</v>
      </c>
    </row>
    <row r="72" spans="1:5" ht="39" outlineLevel="1" thickBot="1" x14ac:dyDescent="0.25">
      <c r="A72" s="38">
        <v>2</v>
      </c>
      <c r="B72" s="50" t="s">
        <v>1416</v>
      </c>
      <c r="C72" s="80"/>
      <c r="D72" s="56" t="str">
        <f>IF(E72="F",IF(C72="","",LOOKUP(C72,Instructions!$B$26:$B$34,Instructions!$E$26:$E$34)),IF(C72="","",LOOKUP(C72,Instructions!$B$12:$B$20,Instructions!$E$12:$E$20)))</f>
        <v/>
      </c>
      <c r="E72" s="74" t="s">
        <v>674</v>
      </c>
    </row>
    <row r="73" spans="1:5" ht="13.5" outlineLevel="1" thickBot="1" x14ac:dyDescent="0.25">
      <c r="A73" s="38">
        <v>2</v>
      </c>
      <c r="B73" s="50" t="s">
        <v>1417</v>
      </c>
      <c r="C73" s="80"/>
      <c r="D73" s="56" t="str">
        <f>IF(E73="F",IF(C73="","",LOOKUP(C73,Instructions!$B$26:$B$34,Instructions!$E$26:$E$34)),IF(C73="","",LOOKUP(C73,Instructions!$B$12:$B$20,Instructions!$E$12:$E$20)))</f>
        <v/>
      </c>
      <c r="E73" s="74" t="s">
        <v>674</v>
      </c>
    </row>
    <row r="74" spans="1:5" ht="26.25" outlineLevel="1" thickBot="1" x14ac:dyDescent="0.25">
      <c r="A74" s="38">
        <v>2</v>
      </c>
      <c r="B74" s="50" t="s">
        <v>1418</v>
      </c>
      <c r="C74" s="80"/>
      <c r="D74" s="56" t="str">
        <f>IF(E74="F",IF(C74="","",LOOKUP(C74,Instructions!$B$26:$B$34,Instructions!$E$26:$E$34)),IF(C74="","",LOOKUP(C74,Instructions!$B$12:$B$20,Instructions!$E$12:$E$20)))</f>
        <v/>
      </c>
      <c r="E74" s="74" t="s">
        <v>674</v>
      </c>
    </row>
    <row r="75" spans="1:5" ht="26.25" outlineLevel="1" thickBot="1" x14ac:dyDescent="0.25">
      <c r="A75" s="38">
        <v>2</v>
      </c>
      <c r="B75" s="50" t="s">
        <v>1419</v>
      </c>
      <c r="C75" s="80"/>
      <c r="D75" s="56" t="str">
        <f>IF(E75="F",IF(C75="","",LOOKUP(C75,Instructions!$B$26:$B$34,Instructions!$E$26:$E$34)),IF(C75="","",LOOKUP(C75,Instructions!$B$12:$B$20,Instructions!$E$12:$E$20)))</f>
        <v/>
      </c>
      <c r="E75" s="74" t="s">
        <v>674</v>
      </c>
    </row>
    <row r="76" spans="1:5" ht="64.5" outlineLevel="1" thickBot="1" x14ac:dyDescent="0.25">
      <c r="A76" s="38">
        <v>3</v>
      </c>
      <c r="B76" s="50" t="s">
        <v>1420</v>
      </c>
      <c r="C76" s="80"/>
      <c r="D76" s="56" t="str">
        <f>IF(E76="F",IF(C76="","",LOOKUP(C76,Instructions!$B$26:$B$34,Instructions!$E$26:$E$34)),IF(C76="","",LOOKUP(C76,Instructions!$B$12:$B$20,Instructions!$E$12:$E$20)))</f>
        <v/>
      </c>
      <c r="E76" s="74" t="s">
        <v>674</v>
      </c>
    </row>
    <row r="77" spans="1:5" ht="13.5" outlineLevel="1" thickBot="1" x14ac:dyDescent="0.25">
      <c r="A77" s="38">
        <v>3</v>
      </c>
      <c r="B77" s="50" t="s">
        <v>1422</v>
      </c>
      <c r="C77" s="80"/>
      <c r="D77" s="56" t="str">
        <f>IF(E77="F",IF(C77="","",LOOKUP(C77,Instructions!$B$26:$B$34,Instructions!$E$26:$E$34)),IF(C77="","",LOOKUP(C77,Instructions!$B$12:$B$20,Instructions!$E$12:$E$20)))</f>
        <v/>
      </c>
      <c r="E77" s="74" t="s">
        <v>674</v>
      </c>
    </row>
    <row r="78" spans="1:5" ht="13.5" outlineLevel="1" thickBot="1" x14ac:dyDescent="0.25">
      <c r="A78" s="38">
        <v>3</v>
      </c>
      <c r="B78" s="50" t="s">
        <v>1421</v>
      </c>
      <c r="C78" s="80"/>
      <c r="D78" s="56" t="str">
        <f>IF(E78="F",IF(C78="","",LOOKUP(C78,Instructions!$B$26:$B$34,Instructions!$E$26:$E$34)),IF(C78="","",LOOKUP(C78,Instructions!$B$12:$B$20,Instructions!$E$12:$E$20)))</f>
        <v/>
      </c>
      <c r="E78" s="74" t="s">
        <v>674</v>
      </c>
    </row>
    <row r="79" spans="1:5" ht="13.5" outlineLevel="1" thickBot="1" x14ac:dyDescent="0.25">
      <c r="A79" s="38">
        <v>3</v>
      </c>
      <c r="B79" s="50" t="s">
        <v>1423</v>
      </c>
      <c r="C79" s="80"/>
      <c r="D79" s="56" t="str">
        <f>IF(E79="F",IF(C79="","",LOOKUP(C79,Instructions!$B$26:$B$34,Instructions!$E$26:$E$34)),IF(C79="","",LOOKUP(C79,Instructions!$B$12:$B$20,Instructions!$E$12:$E$20)))</f>
        <v/>
      </c>
      <c r="E79" s="74" t="s">
        <v>674</v>
      </c>
    </row>
    <row r="80" spans="1:5" ht="26.25" outlineLevel="1" thickBot="1" x14ac:dyDescent="0.25">
      <c r="A80" s="38">
        <v>3</v>
      </c>
      <c r="B80" s="50" t="s">
        <v>1424</v>
      </c>
      <c r="C80" s="80"/>
      <c r="D80" s="56" t="str">
        <f>IF(E80="F",IF(C80="","",LOOKUP(C80,Instructions!$B$26:$B$34,Instructions!$E$26:$E$34)),IF(C80="","",LOOKUP(C80,Instructions!$B$12:$B$20,Instructions!$E$12:$E$20)))</f>
        <v/>
      </c>
      <c r="E80" s="74" t="s">
        <v>674</v>
      </c>
    </row>
    <row r="81" spans="1:5" ht="26.25" outlineLevel="1" thickBot="1" x14ac:dyDescent="0.25">
      <c r="A81" s="38">
        <v>3</v>
      </c>
      <c r="B81" s="50" t="s">
        <v>1425</v>
      </c>
      <c r="C81" s="80"/>
      <c r="D81" s="56" t="str">
        <f>IF(E81="F",IF(C81="","",LOOKUP(C81,Instructions!$B$26:$B$34,Instructions!$E$26:$E$34)),IF(C81="","",LOOKUP(C81,Instructions!$B$12:$B$20,Instructions!$E$12:$E$20)))</f>
        <v/>
      </c>
      <c r="E81" s="74" t="s">
        <v>674</v>
      </c>
    </row>
    <row r="82" spans="1:5" ht="332.25" outlineLevel="1" thickBot="1" x14ac:dyDescent="0.25">
      <c r="A82" s="38">
        <v>4</v>
      </c>
      <c r="B82" s="50" t="s">
        <v>1426</v>
      </c>
      <c r="C82" s="80"/>
      <c r="D82" s="56" t="str">
        <f>IF(E82="F",IF(C82="","",LOOKUP(C82,Instructions!$B$26:$B$34,Instructions!$E$26:$E$34)),IF(C82="","",LOOKUP(C82,Instructions!$B$12:$B$20,Instructions!$E$12:$E$20)))</f>
        <v/>
      </c>
      <c r="E82" s="74" t="s">
        <v>674</v>
      </c>
    </row>
    <row r="83" spans="1:5" ht="51.75" outlineLevel="1" thickBot="1" x14ac:dyDescent="0.25">
      <c r="A83" s="38">
        <v>5</v>
      </c>
      <c r="B83" s="50" t="s">
        <v>1431</v>
      </c>
      <c r="C83" s="80"/>
      <c r="D83" s="56" t="str">
        <f>IF(E83="F",IF(C83="","",LOOKUP(C83,Instructions!$B$26:$B$34,Instructions!$E$26:$E$34)),IF(C83="","",LOOKUP(C83,Instructions!$B$12:$B$20,Instructions!$E$12:$E$20)))</f>
        <v/>
      </c>
      <c r="E83" s="74" t="s">
        <v>674</v>
      </c>
    </row>
    <row r="84" spans="1:5" ht="26.25" outlineLevel="1" thickBot="1" x14ac:dyDescent="0.25">
      <c r="A84" s="38">
        <v>5</v>
      </c>
      <c r="B84" s="50" t="s">
        <v>1427</v>
      </c>
      <c r="C84" s="80"/>
      <c r="D84" s="56" t="str">
        <f>IF(E84="F",IF(C84="","",LOOKUP(C84,Instructions!$B$26:$B$34,Instructions!$E$26:$E$34)),IF(C84="","",LOOKUP(C84,Instructions!$B$12:$B$20,Instructions!$E$12:$E$20)))</f>
        <v/>
      </c>
      <c r="E84" s="74" t="s">
        <v>674</v>
      </c>
    </row>
    <row r="85" spans="1:5" ht="13.5" outlineLevel="1" thickBot="1" x14ac:dyDescent="0.25">
      <c r="A85" s="38">
        <v>5</v>
      </c>
      <c r="B85" s="50" t="s">
        <v>1428</v>
      </c>
      <c r="C85" s="80"/>
      <c r="D85" s="56" t="str">
        <f>IF(E85="F",IF(C85="","",LOOKUP(C85,Instructions!$B$26:$B$34,Instructions!$E$26:$E$34)),IF(C85="","",LOOKUP(C85,Instructions!$B$12:$B$20,Instructions!$E$12:$E$20)))</f>
        <v/>
      </c>
      <c r="E85" s="74" t="s">
        <v>674</v>
      </c>
    </row>
    <row r="86" spans="1:5" ht="26.25" outlineLevel="1" thickBot="1" x14ac:dyDescent="0.25">
      <c r="A86" s="38">
        <v>5</v>
      </c>
      <c r="B86" s="50" t="s">
        <v>1429</v>
      </c>
      <c r="C86" s="80"/>
      <c r="D86" s="56" t="str">
        <f>IF(E86="F",IF(C86="","",LOOKUP(C86,Instructions!$B$26:$B$34,Instructions!$E$26:$E$34)),IF(C86="","",LOOKUP(C86,Instructions!$B$12:$B$20,Instructions!$E$12:$E$20)))</f>
        <v/>
      </c>
      <c r="E86" s="74" t="s">
        <v>674</v>
      </c>
    </row>
    <row r="87" spans="1:5" ht="13.5" outlineLevel="1" thickBot="1" x14ac:dyDescent="0.25">
      <c r="A87" s="38">
        <v>5</v>
      </c>
      <c r="B87" s="50" t="s">
        <v>1430</v>
      </c>
      <c r="C87" s="80"/>
      <c r="D87" s="56" t="str">
        <f>IF(E87="F",IF(C87="","",LOOKUP(C87,Instructions!$B$26:$B$34,Instructions!$E$26:$E$34)),IF(C87="","",LOOKUP(C87,Instructions!$B$12:$B$20,Instructions!$E$12:$E$20)))</f>
        <v/>
      </c>
      <c r="E87" s="74" t="s">
        <v>674</v>
      </c>
    </row>
    <row r="88" spans="1:5" ht="26.25" outlineLevel="1" thickBot="1" x14ac:dyDescent="0.25">
      <c r="A88" s="38">
        <v>6</v>
      </c>
      <c r="B88" s="50" t="s">
        <v>663</v>
      </c>
      <c r="C88" s="80"/>
      <c r="D88" s="56" t="str">
        <f>IF(E88="F",IF(C88="","",LOOKUP(C88,Instructions!$B$26:$B$34,Instructions!$E$26:$E$34)),IF(C88="","",LOOKUP(C88,Instructions!$B$12:$B$20,Instructions!$E$12:$E$20)))</f>
        <v/>
      </c>
      <c r="E88" s="74" t="s">
        <v>674</v>
      </c>
    </row>
    <row r="89" spans="1:5" ht="26.25" outlineLevel="1" thickBot="1" x14ac:dyDescent="0.25">
      <c r="A89" s="38">
        <v>7</v>
      </c>
      <c r="B89" s="50" t="s">
        <v>656</v>
      </c>
      <c r="C89" s="80"/>
      <c r="D89" s="56" t="str">
        <f>IF(E89="F",IF(C89="","",LOOKUP(C89,Instructions!$B$26:$B$34,Instructions!$E$26:$E$34)),IF(C89="","",LOOKUP(C89,Instructions!$B$12:$B$20,Instructions!$E$12:$E$20)))</f>
        <v/>
      </c>
      <c r="E89" s="74" t="s">
        <v>674</v>
      </c>
    </row>
    <row r="90" spans="1:5" ht="26.25" outlineLevel="1" thickBot="1" x14ac:dyDescent="0.25">
      <c r="A90" s="38">
        <v>8</v>
      </c>
      <c r="B90" s="33" t="s">
        <v>1432</v>
      </c>
      <c r="C90" s="80"/>
      <c r="D90" s="56" t="str">
        <f>IF(E90="F",IF(C90="","",LOOKUP(C90,Instructions!$B$26:$B$34,Instructions!$E$26:$E$34)),IF(C90="","",LOOKUP(C90,Instructions!$B$12:$B$20,Instructions!$E$12:$E$20)))</f>
        <v/>
      </c>
      <c r="E90" s="74" t="s">
        <v>674</v>
      </c>
    </row>
    <row r="91" spans="1:5" ht="26.25" outlineLevel="1" thickBot="1" x14ac:dyDescent="0.25">
      <c r="A91" s="38">
        <v>9</v>
      </c>
      <c r="B91" s="33" t="s">
        <v>1433</v>
      </c>
      <c r="C91" s="80"/>
      <c r="D91" s="56" t="str">
        <f>IF(E91="F",IF(C91="","",LOOKUP(C91,Instructions!$B$26:$B$34,Instructions!$E$26:$E$34)),IF(C91="","",LOOKUP(C91,Instructions!$B$12:$B$20,Instructions!$E$12:$E$20)))</f>
        <v/>
      </c>
      <c r="E91" s="74" t="s">
        <v>674</v>
      </c>
    </row>
    <row r="92" spans="1:5" ht="26.25" outlineLevel="1" thickBot="1" x14ac:dyDescent="0.25">
      <c r="A92" s="38">
        <v>10</v>
      </c>
      <c r="B92" s="33" t="s">
        <v>664</v>
      </c>
      <c r="C92" s="80"/>
      <c r="D92" s="56" t="str">
        <f>IF(E92="F",IF(C92="","",LOOKUP(C92,Instructions!$B$26:$B$34,Instructions!$E$26:$E$34)),IF(C92="","",LOOKUP(C92,Instructions!$B$12:$B$20,Instructions!$E$12:$E$20)))</f>
        <v/>
      </c>
      <c r="E92" s="74" t="s">
        <v>674</v>
      </c>
    </row>
    <row r="93" spans="1:5" ht="39" outlineLevel="1" thickBot="1" x14ac:dyDescent="0.25">
      <c r="A93" s="38">
        <v>11</v>
      </c>
      <c r="B93" s="33" t="s">
        <v>665</v>
      </c>
      <c r="C93" s="80"/>
      <c r="D93" s="56" t="str">
        <f>IF(E93="F",IF(C93="","",LOOKUP(C93,Instructions!$B$26:$B$34,Instructions!$E$26:$E$34)),IF(C93="","",LOOKUP(C93,Instructions!$B$12:$B$20,Instructions!$E$12:$E$20)))</f>
        <v/>
      </c>
      <c r="E93" s="74" t="s">
        <v>674</v>
      </c>
    </row>
    <row r="94" spans="1:5" ht="26.25" outlineLevel="1" thickBot="1" x14ac:dyDescent="0.25">
      <c r="A94" s="38">
        <v>12</v>
      </c>
      <c r="B94" s="33" t="s">
        <v>1434</v>
      </c>
      <c r="C94" s="80"/>
      <c r="D94" s="56" t="str">
        <f>IF(E94="F",IF(C94="","",LOOKUP(C94,Instructions!$B$26:$B$34,Instructions!$E$26:$E$34)),IF(C94="","",LOOKUP(C94,Instructions!$B$12:$B$20,Instructions!$E$12:$E$20)))</f>
        <v/>
      </c>
      <c r="E94" s="74" t="s">
        <v>674</v>
      </c>
    </row>
    <row r="95" spans="1:5" ht="39" outlineLevel="1" thickBot="1" x14ac:dyDescent="0.25">
      <c r="A95" s="38">
        <v>13</v>
      </c>
      <c r="B95" s="33" t="s">
        <v>666</v>
      </c>
      <c r="C95" s="80"/>
      <c r="D95" s="56" t="str">
        <f>IF(E95="F",IF(C95="","",LOOKUP(C95,Instructions!$B$26:$B$34,Instructions!$E$26:$E$34)),IF(C95="","",LOOKUP(C95,Instructions!$B$12:$B$20,Instructions!$E$12:$E$20)))</f>
        <v/>
      </c>
      <c r="E95" s="74" t="s">
        <v>674</v>
      </c>
    </row>
    <row r="96" spans="1:5" ht="39" outlineLevel="1" thickBot="1" x14ac:dyDescent="0.25">
      <c r="A96" s="38">
        <v>14</v>
      </c>
      <c r="B96" s="33" t="s">
        <v>667</v>
      </c>
      <c r="C96" s="80"/>
      <c r="D96" s="56" t="str">
        <f>IF(E96="F",IF(C96="","",LOOKUP(C96,Instructions!$B$26:$B$34,Instructions!$E$26:$E$34)),IF(C96="","",LOOKUP(C96,Instructions!$B$12:$B$20,Instructions!$E$12:$E$20)))</f>
        <v/>
      </c>
      <c r="E96" s="74" t="s">
        <v>674</v>
      </c>
    </row>
    <row r="97" spans="1:5" ht="13.5" thickBot="1" x14ac:dyDescent="0.25">
      <c r="B97" s="12"/>
      <c r="C97" s="20">
        <f>COUNTA(C71:C96)</f>
        <v>0</v>
      </c>
      <c r="D97" s="47"/>
    </row>
    <row r="98" spans="1:5" s="9" customFormat="1" ht="13.5" thickBot="1" x14ac:dyDescent="0.25">
      <c r="A98" s="40">
        <f>COUNT(A71:A96)</f>
        <v>26</v>
      </c>
      <c r="B98" s="3" t="s">
        <v>3</v>
      </c>
      <c r="C98" s="5"/>
      <c r="D98" s="47"/>
    </row>
    <row r="99" spans="1:5" x14ac:dyDescent="0.2">
      <c r="D99" s="47"/>
    </row>
    <row r="100" spans="1:5" x14ac:dyDescent="0.2">
      <c r="D100" s="47"/>
    </row>
    <row r="101" spans="1:5" ht="13.5" thickBot="1" x14ac:dyDescent="0.25">
      <c r="D101" s="47"/>
    </row>
    <row r="102" spans="1:5" ht="13.5" thickBot="1" x14ac:dyDescent="0.25">
      <c r="B102" s="26" t="s">
        <v>16</v>
      </c>
      <c r="C102" s="76"/>
      <c r="D102" s="47"/>
    </row>
    <row r="103" spans="1:5" ht="15.75" x14ac:dyDescent="0.25">
      <c r="B103" s="23" t="s">
        <v>51</v>
      </c>
      <c r="C103" s="68" t="str">
        <f>C$2</f>
        <v>Offeror A</v>
      </c>
      <c r="D103" s="47"/>
    </row>
    <row r="104" spans="1:5" ht="16.5" thickBot="1" x14ac:dyDescent="0.3">
      <c r="B104" s="15"/>
      <c r="C104" s="21"/>
      <c r="D104" s="47"/>
    </row>
    <row r="105" spans="1:5" ht="51.75" thickBot="1" x14ac:dyDescent="0.25">
      <c r="A105" s="37">
        <v>2.2999999999999998</v>
      </c>
      <c r="B105" s="11"/>
      <c r="C105" s="28" t="s">
        <v>1166</v>
      </c>
      <c r="D105" s="28" t="s">
        <v>1635</v>
      </c>
      <c r="E105" s="28" t="s">
        <v>1636</v>
      </c>
    </row>
    <row r="106" spans="1:5" ht="51.75" outlineLevel="1" thickBot="1" x14ac:dyDescent="0.25">
      <c r="A106" s="38">
        <v>1</v>
      </c>
      <c r="B106" s="50" t="s">
        <v>1761</v>
      </c>
      <c r="C106" s="97"/>
      <c r="D106" s="81" t="str">
        <f>IF(E106="F",IF(C106="","",LOOKUP(C106,Instructions!$B$26:$B$34,Instructions!$E$26:$E$34)),IF(C106="","",LOOKUP(C106,Instructions!$B$12:$B$20,Instructions!$E$12:$E$20)))</f>
        <v/>
      </c>
      <c r="E106" s="96" t="s">
        <v>674</v>
      </c>
    </row>
    <row r="107" spans="1:5" ht="13.5" thickBot="1" x14ac:dyDescent="0.25">
      <c r="B107" s="12"/>
      <c r="C107" s="20">
        <f>COUNTA(C106:C106)</f>
        <v>0</v>
      </c>
      <c r="D107" s="47"/>
    </row>
    <row r="108" spans="1:5" s="9" customFormat="1" ht="13.5" thickBot="1" x14ac:dyDescent="0.25">
      <c r="A108" s="40">
        <f>COUNT(A106:A106)</f>
        <v>1</v>
      </c>
      <c r="B108" s="3" t="s">
        <v>3</v>
      </c>
      <c r="C108" s="5"/>
      <c r="D108" s="47"/>
    </row>
    <row r="109" spans="1:5" x14ac:dyDescent="0.2">
      <c r="D109" s="47"/>
    </row>
    <row r="110" spans="1:5" x14ac:dyDescent="0.2">
      <c r="D110" s="47"/>
    </row>
    <row r="111" spans="1:5" ht="13.5" thickBot="1" x14ac:dyDescent="0.25">
      <c r="D111" s="47"/>
    </row>
    <row r="112" spans="1:5" ht="13.5" thickBot="1" x14ac:dyDescent="0.25">
      <c r="B112" s="26" t="s">
        <v>16</v>
      </c>
      <c r="C112" s="76"/>
      <c r="D112" s="47"/>
    </row>
    <row r="113" spans="1:5" ht="15.75" x14ac:dyDescent="0.25">
      <c r="B113" s="23" t="s">
        <v>52</v>
      </c>
      <c r="C113" s="68" t="str">
        <f>C$2</f>
        <v>Offeror A</v>
      </c>
      <c r="D113" s="47"/>
    </row>
    <row r="114" spans="1:5" ht="16.5" thickBot="1" x14ac:dyDescent="0.3">
      <c r="B114" s="15"/>
      <c r="C114" s="21"/>
      <c r="D114" s="47"/>
    </row>
    <row r="115" spans="1:5" ht="51.75" thickBot="1" x14ac:dyDescent="0.25">
      <c r="A115" s="37">
        <v>2.4</v>
      </c>
      <c r="B115" s="11"/>
      <c r="C115" s="28" t="s">
        <v>1166</v>
      </c>
      <c r="D115" s="28" t="s">
        <v>1635</v>
      </c>
      <c r="E115" s="28" t="s">
        <v>1636</v>
      </c>
    </row>
    <row r="116" spans="1:5" ht="39" outlineLevel="1" thickBot="1" x14ac:dyDescent="0.25">
      <c r="A116" s="38">
        <v>1</v>
      </c>
      <c r="B116" s="50" t="s">
        <v>1435</v>
      </c>
      <c r="C116" s="80"/>
      <c r="D116" s="56" t="str">
        <f>IF(E116="F",IF(C116="","",LOOKUP(C116,Instructions!$B$26:$B$34,Instructions!$E$26:$E$34)),IF(C116="","",LOOKUP(C116,Instructions!$B$12:$B$20,Instructions!$E$12:$E$20)))</f>
        <v/>
      </c>
      <c r="E116" s="57" t="s">
        <v>674</v>
      </c>
    </row>
    <row r="117" spans="1:5" ht="90" outlineLevel="1" thickBot="1" x14ac:dyDescent="0.25">
      <c r="A117" s="38">
        <v>2</v>
      </c>
      <c r="B117" s="50" t="s">
        <v>655</v>
      </c>
      <c r="C117" s="80"/>
      <c r="D117" s="56" t="str">
        <f>IF(E117="F",IF(C117="","",LOOKUP(C117,Instructions!$B$26:$B$34,Instructions!$E$26:$E$34)),IF(C117="","",LOOKUP(C117,Instructions!$B$12:$B$20,Instructions!$E$12:$E$20)))</f>
        <v/>
      </c>
      <c r="E117" s="57" t="s">
        <v>674</v>
      </c>
    </row>
    <row r="118" spans="1:5" ht="39" outlineLevel="1" thickBot="1" x14ac:dyDescent="0.25">
      <c r="A118" s="38">
        <v>3</v>
      </c>
      <c r="B118" s="50" t="s">
        <v>654</v>
      </c>
      <c r="C118" s="80"/>
      <c r="D118" s="56" t="str">
        <f>IF(E118="F",IF(C118="","",LOOKUP(C118,Instructions!$B$26:$B$34,Instructions!$E$26:$E$34)),IF(C118="","",LOOKUP(C118,Instructions!$B$12:$B$20,Instructions!$E$12:$E$20)))</f>
        <v/>
      </c>
      <c r="E118" s="57" t="s">
        <v>674</v>
      </c>
    </row>
    <row r="119" spans="1:5" ht="115.5" outlineLevel="1" thickBot="1" x14ac:dyDescent="0.25">
      <c r="A119" s="38">
        <v>4</v>
      </c>
      <c r="B119" s="50" t="s">
        <v>1436</v>
      </c>
      <c r="C119" s="80"/>
      <c r="D119" s="56" t="str">
        <f>IF(E119="F",IF(C119="","",LOOKUP(C119,Instructions!$B$26:$B$34,Instructions!$E$26:$E$34)),IF(C119="","",LOOKUP(C119,Instructions!$B$12:$B$20,Instructions!$E$12:$E$20)))</f>
        <v/>
      </c>
      <c r="E119" s="57" t="s">
        <v>674</v>
      </c>
    </row>
    <row r="120" spans="1:5" ht="39" outlineLevel="1" thickBot="1" x14ac:dyDescent="0.25">
      <c r="A120" s="38">
        <v>5</v>
      </c>
      <c r="B120" s="50" t="s">
        <v>1437</v>
      </c>
      <c r="C120" s="80"/>
      <c r="D120" s="56" t="str">
        <f>IF(E120="F",IF(C120="","",LOOKUP(C120,Instructions!$B$26:$B$34,Instructions!$E$26:$E$34)),IF(C120="","",LOOKUP(C120,Instructions!$B$12:$B$20,Instructions!$E$12:$E$20)))</f>
        <v/>
      </c>
      <c r="E120" s="57" t="s">
        <v>674</v>
      </c>
    </row>
    <row r="121" spans="1:5" ht="204.75" outlineLevel="1" thickBot="1" x14ac:dyDescent="0.25">
      <c r="A121" s="38">
        <v>6</v>
      </c>
      <c r="B121" s="50" t="s">
        <v>1438</v>
      </c>
      <c r="C121" s="80"/>
      <c r="D121" s="56" t="str">
        <f>IF(E121="F",IF(C121="","",LOOKUP(C121,Instructions!$B$26:$B$34,Instructions!$E$26:$E$34)),IF(C121="","",LOOKUP(C121,Instructions!$B$12:$B$20,Instructions!$E$12:$E$20)))</f>
        <v/>
      </c>
      <c r="E121" s="57" t="s">
        <v>674</v>
      </c>
    </row>
    <row r="122" spans="1:5" ht="51.75" outlineLevel="1" thickBot="1" x14ac:dyDescent="0.25">
      <c r="A122" s="38">
        <v>7</v>
      </c>
      <c r="B122" s="50" t="s">
        <v>1439</v>
      </c>
      <c r="C122" s="80"/>
      <c r="D122" s="56" t="str">
        <f>IF(E122="F",IF(C122="","",LOOKUP(C122,Instructions!$B$26:$B$34,Instructions!$E$26:$E$34)),IF(C122="","",LOOKUP(C122,Instructions!$B$12:$B$20,Instructions!$E$12:$E$20)))</f>
        <v/>
      </c>
      <c r="E122" s="57" t="s">
        <v>674</v>
      </c>
    </row>
    <row r="123" spans="1:5" ht="13.5" thickBot="1" x14ac:dyDescent="0.25">
      <c r="B123" s="12"/>
      <c r="C123" s="20">
        <f>COUNTA(C116:C122)</f>
        <v>0</v>
      </c>
      <c r="D123" s="47"/>
    </row>
    <row r="124" spans="1:5" s="9" customFormat="1" ht="13.5" thickBot="1" x14ac:dyDescent="0.25">
      <c r="A124" s="40">
        <f>COUNT(A116:A122)</f>
        <v>7</v>
      </c>
      <c r="B124" s="3" t="s">
        <v>3</v>
      </c>
      <c r="C124" s="5"/>
      <c r="D124" s="47"/>
    </row>
    <row r="125" spans="1:5" x14ac:dyDescent="0.2">
      <c r="D125" s="47"/>
    </row>
    <row r="126" spans="1:5" x14ac:dyDescent="0.2">
      <c r="D126" s="47"/>
    </row>
    <row r="127" spans="1:5" ht="13.5" thickBot="1" x14ac:dyDescent="0.25">
      <c r="D127" s="47"/>
    </row>
    <row r="128" spans="1:5" ht="13.5" thickBot="1" x14ac:dyDescent="0.25">
      <c r="B128" s="26" t="s">
        <v>16</v>
      </c>
      <c r="C128" s="76"/>
      <c r="D128" s="47"/>
    </row>
    <row r="129" spans="1:5" ht="15.75" x14ac:dyDescent="0.25">
      <c r="B129" s="23" t="s">
        <v>53</v>
      </c>
      <c r="C129" s="68" t="str">
        <f>C$2</f>
        <v>Offeror A</v>
      </c>
      <c r="D129" s="47"/>
    </row>
    <row r="130" spans="1:5" ht="16.5" thickBot="1" x14ac:dyDescent="0.3">
      <c r="B130" s="15"/>
      <c r="C130" s="21"/>
      <c r="D130" s="47"/>
    </row>
    <row r="131" spans="1:5" ht="51.75" thickBot="1" x14ac:dyDescent="0.25">
      <c r="A131" s="37">
        <v>2.5</v>
      </c>
      <c r="B131" s="11"/>
      <c r="C131" s="28" t="s">
        <v>1166</v>
      </c>
      <c r="D131" s="28" t="s">
        <v>1635</v>
      </c>
      <c r="E131" s="28" t="s">
        <v>1636</v>
      </c>
    </row>
    <row r="132" spans="1:5" ht="51.75" outlineLevel="1" thickBot="1" x14ac:dyDescent="0.25">
      <c r="A132" s="38">
        <v>1</v>
      </c>
      <c r="B132" s="50" t="s">
        <v>1762</v>
      </c>
      <c r="C132" s="97"/>
      <c r="D132" s="81" t="str">
        <f>IF(E132="F",IF(C132="","",LOOKUP(C132,Instructions!$B$26:$B$34,Instructions!$E$26:$E$34)),IF(C132="","",LOOKUP(C132,Instructions!$B$12:$B$20,Instructions!$E$12:$E$20)))</f>
        <v/>
      </c>
      <c r="E132" s="96" t="s">
        <v>674</v>
      </c>
    </row>
    <row r="133" spans="1:5" ht="13.5" thickBot="1" x14ac:dyDescent="0.25">
      <c r="B133" s="12"/>
      <c r="C133" s="20">
        <f>COUNTA(C132:C132)</f>
        <v>0</v>
      </c>
      <c r="D133" s="47"/>
    </row>
    <row r="134" spans="1:5" s="9" customFormat="1" ht="13.5" thickBot="1" x14ac:dyDescent="0.25">
      <c r="A134" s="40">
        <f>COUNT(A132:A132)</f>
        <v>1</v>
      </c>
      <c r="B134" s="3" t="s">
        <v>3</v>
      </c>
      <c r="C134" s="5"/>
      <c r="D134" s="47"/>
    </row>
    <row r="135" spans="1:5" x14ac:dyDescent="0.2">
      <c r="D135" s="47"/>
    </row>
    <row r="136" spans="1:5" x14ac:dyDescent="0.2">
      <c r="D136" s="47"/>
    </row>
    <row r="137" spans="1:5" ht="13.5" thickBot="1" x14ac:dyDescent="0.25">
      <c r="D137" s="47"/>
    </row>
    <row r="138" spans="1:5" ht="13.5" thickBot="1" x14ac:dyDescent="0.25">
      <c r="B138" s="26" t="s">
        <v>16</v>
      </c>
      <c r="C138" s="76"/>
      <c r="D138" s="47"/>
    </row>
    <row r="139" spans="1:5" ht="15.75" x14ac:dyDescent="0.25">
      <c r="B139" s="23" t="s">
        <v>669</v>
      </c>
      <c r="C139" s="68" t="str">
        <f>C$2</f>
        <v>Offeror A</v>
      </c>
      <c r="D139" s="47"/>
    </row>
    <row r="140" spans="1:5" ht="16.5" thickBot="1" x14ac:dyDescent="0.3">
      <c r="B140" s="15"/>
      <c r="C140" s="21"/>
      <c r="D140" s="47"/>
    </row>
    <row r="141" spans="1:5" ht="51.75" thickBot="1" x14ac:dyDescent="0.25">
      <c r="A141" s="49" t="s">
        <v>668</v>
      </c>
      <c r="B141" s="11"/>
      <c r="C141" s="28" t="s">
        <v>1166</v>
      </c>
      <c r="D141" s="28" t="s">
        <v>1635</v>
      </c>
      <c r="E141" s="28" t="s">
        <v>1636</v>
      </c>
    </row>
    <row r="142" spans="1:5" ht="64.5" outlineLevel="1" thickBot="1" x14ac:dyDescent="0.25">
      <c r="A142" s="38">
        <v>1</v>
      </c>
      <c r="B142" s="50" t="s">
        <v>1763</v>
      </c>
      <c r="C142" s="97"/>
      <c r="D142" s="81" t="str">
        <f>IF(E142="F",IF(C142="","",LOOKUP(C142,Instructions!$B$26:$B$34,Instructions!$E$26:$E$34)),IF(C142="","",LOOKUP(C142,Instructions!$B$12:$B$20,Instructions!$E$12:$E$20)))</f>
        <v/>
      </c>
      <c r="E142" s="96" t="s">
        <v>674</v>
      </c>
    </row>
    <row r="143" spans="1:5" ht="64.5" outlineLevel="1" thickBot="1" x14ac:dyDescent="0.25">
      <c r="A143" s="38">
        <v>1</v>
      </c>
      <c r="B143" s="50" t="s">
        <v>1764</v>
      </c>
      <c r="C143" s="97"/>
      <c r="D143" s="81" t="str">
        <f>IF(E143="F",IF(C143="","",LOOKUP(C143,Instructions!$B$26:$B$34,Instructions!$E$26:$E$34)),IF(C143="","",LOOKUP(C143,Instructions!$B$12:$B$20,Instructions!$E$12:$E$20)))</f>
        <v/>
      </c>
      <c r="E143" s="96" t="s">
        <v>674</v>
      </c>
    </row>
    <row r="144" spans="1:5" ht="51.75" outlineLevel="1" thickBot="1" x14ac:dyDescent="0.25">
      <c r="A144" s="38">
        <v>1</v>
      </c>
      <c r="B144" s="50" t="s">
        <v>1765</v>
      </c>
      <c r="C144" s="97"/>
      <c r="D144" s="81" t="str">
        <f>IF(E144="F",IF(C144="","",LOOKUP(C144,Instructions!$B$26:$B$34,Instructions!$E$26:$E$34)),IF(C144="","",LOOKUP(C144,Instructions!$B$12:$B$20,Instructions!$E$12:$E$20)))</f>
        <v/>
      </c>
      <c r="E144" s="96" t="s">
        <v>674</v>
      </c>
    </row>
    <row r="145" spans="1:5" ht="204.75" outlineLevel="1" thickBot="1" x14ac:dyDescent="0.25">
      <c r="A145" s="38">
        <v>2</v>
      </c>
      <c r="B145" s="50" t="s">
        <v>1440</v>
      </c>
      <c r="C145" s="80"/>
      <c r="D145" s="56" t="str">
        <f>IF(E145="F",IF(C145="","",LOOKUP(C145,Instructions!$B$26:$B$34,Instructions!$E$26:$E$34)),IF(C145="","",LOOKUP(C145,Instructions!$B$12:$B$20,Instructions!$E$12:$E$20)))</f>
        <v/>
      </c>
      <c r="E145" s="57" t="s">
        <v>674</v>
      </c>
    </row>
    <row r="146" spans="1:5" ht="102.75" outlineLevel="1" thickBot="1" x14ac:dyDescent="0.25">
      <c r="A146" s="38">
        <v>3</v>
      </c>
      <c r="B146" s="50" t="s">
        <v>1441</v>
      </c>
      <c r="C146" s="80"/>
      <c r="D146" s="56" t="str">
        <f>IF(E146="F",IF(C146="","",LOOKUP(C146,Instructions!$B$26:$B$34,Instructions!$E$26:$E$34)),IF(C146="","",LOOKUP(C146,Instructions!$B$12:$B$20,Instructions!$E$12:$E$20)))</f>
        <v/>
      </c>
      <c r="E146" s="57" t="s">
        <v>674</v>
      </c>
    </row>
    <row r="147" spans="1:5" ht="51.75" outlineLevel="1" thickBot="1" x14ac:dyDescent="0.25">
      <c r="A147" s="38">
        <v>3</v>
      </c>
      <c r="B147" s="50" t="s">
        <v>1442</v>
      </c>
      <c r="C147" s="80"/>
      <c r="D147" s="56" t="str">
        <f>IF(E147="F",IF(C147="","",LOOKUP(C147,Instructions!$B$26:$B$34,Instructions!$E$26:$E$34)),IF(C147="","",LOOKUP(C147,Instructions!$B$12:$B$20,Instructions!$E$12:$E$20)))</f>
        <v/>
      </c>
      <c r="E147" s="57" t="s">
        <v>674</v>
      </c>
    </row>
    <row r="148" spans="1:5" ht="51.75" outlineLevel="1" thickBot="1" x14ac:dyDescent="0.25">
      <c r="A148" s="38">
        <v>3</v>
      </c>
      <c r="B148" s="50" t="s">
        <v>1443</v>
      </c>
      <c r="C148" s="80"/>
      <c r="D148" s="56" t="str">
        <f>IF(E148="F",IF(C148="","",LOOKUP(C148,Instructions!$B$26:$B$34,Instructions!$E$26:$E$34)),IF(C148="","",LOOKUP(C148,Instructions!$B$12:$B$20,Instructions!$E$12:$E$20)))</f>
        <v/>
      </c>
      <c r="E148" s="57" t="s">
        <v>674</v>
      </c>
    </row>
    <row r="149" spans="1:5" ht="51.75" outlineLevel="1" thickBot="1" x14ac:dyDescent="0.25">
      <c r="A149" s="38">
        <v>3</v>
      </c>
      <c r="B149" s="50" t="s">
        <v>1444</v>
      </c>
      <c r="C149" s="80"/>
      <c r="D149" s="56" t="str">
        <f>IF(E149="F",IF(C149="","",LOOKUP(C149,Instructions!$B$26:$B$34,Instructions!$E$26:$E$34)),IF(C149="","",LOOKUP(C149,Instructions!$B$12:$B$20,Instructions!$E$12:$E$20)))</f>
        <v/>
      </c>
      <c r="E149" s="57" t="s">
        <v>674</v>
      </c>
    </row>
    <row r="150" spans="1:5" ht="26.25" outlineLevel="1" thickBot="1" x14ac:dyDescent="0.25">
      <c r="A150" s="38">
        <v>4</v>
      </c>
      <c r="B150" s="50" t="s">
        <v>650</v>
      </c>
      <c r="C150" s="80"/>
      <c r="D150" s="56" t="str">
        <f>IF(E150="F",IF(C150="","",LOOKUP(C150,Instructions!$B$26:$B$34,Instructions!$E$26:$E$34)),IF(C150="","",LOOKUP(C150,Instructions!$B$12:$B$20,Instructions!$E$12:$E$20)))</f>
        <v/>
      </c>
      <c r="E150" s="57" t="s">
        <v>674</v>
      </c>
    </row>
    <row r="151" spans="1:5" ht="39" outlineLevel="1" thickBot="1" x14ac:dyDescent="0.25">
      <c r="A151" s="38">
        <v>5</v>
      </c>
      <c r="B151" s="50" t="s">
        <v>1445</v>
      </c>
      <c r="C151" s="80"/>
      <c r="D151" s="56" t="str">
        <f>IF(E151="F",IF(C151="","",LOOKUP(C151,Instructions!$B$26:$B$34,Instructions!$E$26:$E$34)),IF(C151="","",LOOKUP(C151,Instructions!$B$12:$B$20,Instructions!$E$12:$E$20)))</f>
        <v/>
      </c>
      <c r="E151" s="57" t="s">
        <v>674</v>
      </c>
    </row>
    <row r="152" spans="1:5" ht="115.5" outlineLevel="1" thickBot="1" x14ac:dyDescent="0.25">
      <c r="A152" s="38">
        <v>6</v>
      </c>
      <c r="B152" s="50" t="s">
        <v>1447</v>
      </c>
      <c r="C152" s="80"/>
      <c r="D152" s="56" t="str">
        <f>IF(E152="F",IF(C152="","",LOOKUP(C152,Instructions!$B$26:$B$34,Instructions!$E$26:$E$34)),IF(C152="","",LOOKUP(C152,Instructions!$B$12:$B$20,Instructions!$E$12:$E$20)))</f>
        <v/>
      </c>
      <c r="E152" s="57" t="s">
        <v>674</v>
      </c>
    </row>
    <row r="153" spans="1:5" ht="26.25" outlineLevel="1" thickBot="1" x14ac:dyDescent="0.25">
      <c r="A153" s="38">
        <v>7</v>
      </c>
      <c r="B153" s="50" t="s">
        <v>650</v>
      </c>
      <c r="C153" s="80"/>
      <c r="D153" s="56" t="str">
        <f>IF(E153="F",IF(C153="","",LOOKUP(C153,Instructions!$B$26:$B$34,Instructions!$E$26:$E$34)),IF(C153="","",LOOKUP(C153,Instructions!$B$12:$B$20,Instructions!$E$12:$E$20)))</f>
        <v/>
      </c>
      <c r="E153" s="57" t="s">
        <v>674</v>
      </c>
    </row>
    <row r="154" spans="1:5" ht="64.5" outlineLevel="1" thickBot="1" x14ac:dyDescent="0.25">
      <c r="A154" s="38">
        <v>8</v>
      </c>
      <c r="B154" s="50" t="s">
        <v>1446</v>
      </c>
      <c r="C154" s="80"/>
      <c r="D154" s="56" t="str">
        <f>IF(E154="F",IF(C154="","",LOOKUP(C154,Instructions!$B$26:$B$34,Instructions!$E$26:$E$34)),IF(C154="","",LOOKUP(C154,Instructions!$B$12:$B$20,Instructions!$E$12:$E$20)))</f>
        <v/>
      </c>
      <c r="E154" s="57" t="s">
        <v>674</v>
      </c>
    </row>
    <row r="155" spans="1:5" ht="51.75" outlineLevel="1" thickBot="1" x14ac:dyDescent="0.25">
      <c r="A155" s="38">
        <v>9</v>
      </c>
      <c r="B155" s="50" t="s">
        <v>651</v>
      </c>
      <c r="C155" s="80"/>
      <c r="D155" s="56" t="str">
        <f>IF(E155="F",IF(C155="","",LOOKUP(C155,Instructions!$B$26:$B$34,Instructions!$E$26:$E$34)),IF(C155="","",LOOKUP(C155,Instructions!$B$12:$B$20,Instructions!$E$12:$E$20)))</f>
        <v/>
      </c>
      <c r="E155" s="57" t="s">
        <v>674</v>
      </c>
    </row>
    <row r="156" spans="1:5" ht="90" outlineLevel="1" thickBot="1" x14ac:dyDescent="0.25">
      <c r="A156" s="38">
        <v>10</v>
      </c>
      <c r="B156" s="50" t="s">
        <v>652</v>
      </c>
      <c r="C156" s="80"/>
      <c r="D156" s="56" t="str">
        <f>IF(E156="F",IF(C156="","",LOOKUP(C156,Instructions!$B$26:$B$34,Instructions!$E$26:$E$34)),IF(C156="","",LOOKUP(C156,Instructions!$B$12:$B$20,Instructions!$E$12:$E$20)))</f>
        <v/>
      </c>
      <c r="E156" s="57" t="s">
        <v>674</v>
      </c>
    </row>
    <row r="157" spans="1:5" ht="39" outlineLevel="1" thickBot="1" x14ac:dyDescent="0.25">
      <c r="A157" s="38">
        <v>11</v>
      </c>
      <c r="B157" s="50" t="s">
        <v>671</v>
      </c>
      <c r="C157" s="80"/>
      <c r="D157" s="56" t="str">
        <f>IF(E157="F",IF(C157="","",LOOKUP(C157,Instructions!$B$26:$B$34,Instructions!$E$26:$E$34)),IF(C157="","",LOOKUP(C157,Instructions!$B$12:$B$20,Instructions!$E$12:$E$20)))</f>
        <v/>
      </c>
      <c r="E157" s="57" t="s">
        <v>674</v>
      </c>
    </row>
    <row r="158" spans="1:5" ht="166.5" outlineLevel="1" thickBot="1" x14ac:dyDescent="0.25">
      <c r="A158" s="38">
        <v>12</v>
      </c>
      <c r="B158" s="50" t="s">
        <v>1448</v>
      </c>
      <c r="C158" s="80"/>
      <c r="D158" s="56" t="str">
        <f>IF(E158="F",IF(C158="","",LOOKUP(C158,Instructions!$B$26:$B$34,Instructions!$E$26:$E$34)),IF(C158="","",LOOKUP(C158,Instructions!$B$12:$B$20,Instructions!$E$12:$E$20)))</f>
        <v/>
      </c>
      <c r="E158" s="57" t="s">
        <v>674</v>
      </c>
    </row>
    <row r="159" spans="1:5" ht="51.75" outlineLevel="1" thickBot="1" x14ac:dyDescent="0.25">
      <c r="A159" s="38">
        <v>13</v>
      </c>
      <c r="B159" s="50" t="s">
        <v>1449</v>
      </c>
      <c r="C159" s="80"/>
      <c r="D159" s="56" t="str">
        <f>IF(E159="F",IF(C159="","",LOOKUP(C159,Instructions!$B$26:$B$34,Instructions!$E$26:$E$34)),IF(C159="","",LOOKUP(C159,Instructions!$B$12:$B$20,Instructions!$E$12:$E$20)))</f>
        <v/>
      </c>
      <c r="E159" s="57" t="s">
        <v>674</v>
      </c>
    </row>
    <row r="160" spans="1:5" ht="51.75" outlineLevel="1" thickBot="1" x14ac:dyDescent="0.25">
      <c r="A160" s="38">
        <v>14</v>
      </c>
      <c r="B160" s="50" t="s">
        <v>1450</v>
      </c>
      <c r="C160" s="80"/>
      <c r="D160" s="56" t="str">
        <f>IF(E160="F",IF(C160="","",LOOKUP(C160,Instructions!$B$26:$B$34,Instructions!$E$26:$E$34)),IF(C160="","",LOOKUP(C160,Instructions!$B$12:$B$20,Instructions!$E$12:$E$20)))</f>
        <v/>
      </c>
      <c r="E160" s="57" t="s">
        <v>674</v>
      </c>
    </row>
    <row r="161" spans="1:5" ht="166.5" outlineLevel="1" thickBot="1" x14ac:dyDescent="0.25">
      <c r="A161" s="38">
        <v>14</v>
      </c>
      <c r="B161" s="50" t="s">
        <v>1451</v>
      </c>
      <c r="C161" s="80"/>
      <c r="D161" s="56" t="str">
        <f>IF(E161="F",IF(C161="","",LOOKUP(C161,Instructions!$B$26:$B$34,Instructions!$E$26:$E$34)),IF(C161="","",LOOKUP(C161,Instructions!$B$12:$B$20,Instructions!$E$12:$E$20)))</f>
        <v/>
      </c>
      <c r="E161" s="57" t="s">
        <v>674</v>
      </c>
    </row>
    <row r="162" spans="1:5" ht="39" outlineLevel="1" thickBot="1" x14ac:dyDescent="0.25">
      <c r="A162" s="38">
        <v>15</v>
      </c>
      <c r="B162" s="50" t="s">
        <v>1452</v>
      </c>
      <c r="C162" s="80"/>
      <c r="D162" s="56" t="str">
        <f>IF(E162="F",IF(C162="","",LOOKUP(C162,Instructions!$B$26:$B$34,Instructions!$E$26:$E$34)),IF(C162="","",LOOKUP(C162,Instructions!$B$12:$B$20,Instructions!$E$12:$E$20)))</f>
        <v/>
      </c>
      <c r="E162" s="57" t="s">
        <v>674</v>
      </c>
    </row>
    <row r="163" spans="1:5" ht="77.25" outlineLevel="1" thickBot="1" x14ac:dyDescent="0.25">
      <c r="A163" s="38">
        <v>16</v>
      </c>
      <c r="B163" s="50" t="s">
        <v>1454</v>
      </c>
      <c r="C163" s="80"/>
      <c r="D163" s="56" t="str">
        <f>IF(E163="F",IF(C163="","",LOOKUP(C163,Instructions!$B$26:$B$34,Instructions!$E$26:$E$34)),IF(C163="","",LOOKUP(C163,Instructions!$B$12:$B$20,Instructions!$E$12:$E$20)))</f>
        <v/>
      </c>
      <c r="E163" s="57" t="s">
        <v>674</v>
      </c>
    </row>
    <row r="164" spans="1:5" ht="26.25" outlineLevel="1" thickBot="1" x14ac:dyDescent="0.25">
      <c r="A164" s="38">
        <v>17</v>
      </c>
      <c r="B164" s="50" t="s">
        <v>1453</v>
      </c>
      <c r="C164" s="80"/>
      <c r="D164" s="56" t="str">
        <f>IF(E164="F",IF(C164="","",LOOKUP(C164,Instructions!$B$26:$B$34,Instructions!$E$26:$E$34)),IF(C164="","",LOOKUP(C164,Instructions!$B$12:$B$20,Instructions!$E$12:$E$20)))</f>
        <v/>
      </c>
      <c r="E164" s="57" t="s">
        <v>674</v>
      </c>
    </row>
    <row r="165" spans="1:5" ht="26.25" outlineLevel="1" thickBot="1" x14ac:dyDescent="0.25">
      <c r="A165" s="38">
        <v>18</v>
      </c>
      <c r="B165" s="50" t="s">
        <v>1455</v>
      </c>
      <c r="C165" s="80"/>
      <c r="D165" s="56" t="str">
        <f>IF(E165="F",IF(C165="","",LOOKUP(C165,Instructions!$B$26:$B$34,Instructions!$E$26:$E$34)),IF(C165="","",LOOKUP(C165,Instructions!$B$12:$B$20,Instructions!$E$12:$E$20)))</f>
        <v/>
      </c>
      <c r="E165" s="57" t="s">
        <v>674</v>
      </c>
    </row>
    <row r="166" spans="1:5" ht="39" outlineLevel="1" thickBot="1" x14ac:dyDescent="0.25">
      <c r="A166" s="38">
        <v>19</v>
      </c>
      <c r="B166" s="50" t="s">
        <v>1456</v>
      </c>
      <c r="C166" s="80"/>
      <c r="D166" s="56" t="str">
        <f>IF(E166="F",IF(C166="","",LOOKUP(C166,Instructions!$B$26:$B$34,Instructions!$E$26:$E$34)),IF(C166="","",LOOKUP(C166,Instructions!$B$12:$B$20,Instructions!$E$12:$E$20)))</f>
        <v/>
      </c>
      <c r="E166" s="57" t="s">
        <v>674</v>
      </c>
    </row>
    <row r="167" spans="1:5" ht="26.25" outlineLevel="1" thickBot="1" x14ac:dyDescent="0.25">
      <c r="A167" s="38">
        <v>19</v>
      </c>
      <c r="B167" s="50" t="s">
        <v>1457</v>
      </c>
      <c r="C167" s="80"/>
      <c r="D167" s="56" t="str">
        <f>IF(E167="F",IF(C167="","",LOOKUP(C167,Instructions!$B$26:$B$34,Instructions!$E$26:$E$34)),IF(C167="","",LOOKUP(C167,Instructions!$B$12:$B$20,Instructions!$E$12:$E$20)))</f>
        <v/>
      </c>
      <c r="E167" s="57" t="s">
        <v>674</v>
      </c>
    </row>
    <row r="168" spans="1:5" ht="141" outlineLevel="1" thickBot="1" x14ac:dyDescent="0.25">
      <c r="A168" s="38">
        <v>20</v>
      </c>
      <c r="B168" s="50" t="s">
        <v>1464</v>
      </c>
      <c r="C168" s="80"/>
      <c r="D168" s="56" t="str">
        <f>IF(E168="F",IF(C168="","",LOOKUP(C168,Instructions!$B$26:$B$34,Instructions!$E$26:$E$34)),IF(C168="","",LOOKUP(C168,Instructions!$B$12:$B$20,Instructions!$E$12:$E$20)))</f>
        <v/>
      </c>
      <c r="E168" s="57" t="s">
        <v>674</v>
      </c>
    </row>
    <row r="169" spans="1:5" ht="39" outlineLevel="1" thickBot="1" x14ac:dyDescent="0.25">
      <c r="A169" s="38">
        <v>20</v>
      </c>
      <c r="B169" s="50" t="s">
        <v>1458</v>
      </c>
      <c r="C169" s="80"/>
      <c r="D169" s="56" t="str">
        <f>IF(E169="F",IF(C169="","",LOOKUP(C169,Instructions!$B$26:$B$34,Instructions!$E$26:$E$34)),IF(C169="","",LOOKUP(C169,Instructions!$B$12:$B$20,Instructions!$E$12:$E$20)))</f>
        <v/>
      </c>
      <c r="E169" s="57" t="s">
        <v>674</v>
      </c>
    </row>
    <row r="170" spans="1:5" ht="51.75" outlineLevel="1" thickBot="1" x14ac:dyDescent="0.25">
      <c r="A170" s="38">
        <v>20</v>
      </c>
      <c r="B170" s="50" t="s">
        <v>1459</v>
      </c>
      <c r="C170" s="80"/>
      <c r="D170" s="56" t="str">
        <f>IF(E170="F",IF(C170="","",LOOKUP(C170,Instructions!$B$26:$B$34,Instructions!$E$26:$E$34)),IF(C170="","",LOOKUP(C170,Instructions!$B$12:$B$20,Instructions!$E$12:$E$20)))</f>
        <v/>
      </c>
      <c r="E170" s="57" t="s">
        <v>674</v>
      </c>
    </row>
    <row r="171" spans="1:5" ht="39" outlineLevel="1" thickBot="1" x14ac:dyDescent="0.25">
      <c r="A171" s="38">
        <v>20</v>
      </c>
      <c r="B171" s="50" t="s">
        <v>1460</v>
      </c>
      <c r="C171" s="80"/>
      <c r="D171" s="56" t="str">
        <f>IF(E171="F",IF(C171="","",LOOKUP(C171,Instructions!$B$26:$B$34,Instructions!$E$26:$E$34)),IF(C171="","",LOOKUP(C171,Instructions!$B$12:$B$20,Instructions!$E$12:$E$20)))</f>
        <v/>
      </c>
      <c r="E171" s="57" t="s">
        <v>674</v>
      </c>
    </row>
    <row r="172" spans="1:5" ht="51.75" outlineLevel="1" thickBot="1" x14ac:dyDescent="0.25">
      <c r="A172" s="38">
        <v>20</v>
      </c>
      <c r="B172" s="50" t="s">
        <v>1461</v>
      </c>
      <c r="C172" s="80"/>
      <c r="D172" s="56" t="str">
        <f>IF(E172="F",IF(C172="","",LOOKUP(C172,Instructions!$B$26:$B$34,Instructions!$E$26:$E$34)),IF(C172="","",LOOKUP(C172,Instructions!$B$12:$B$20,Instructions!$E$12:$E$20)))</f>
        <v/>
      </c>
      <c r="E172" s="57" t="s">
        <v>674</v>
      </c>
    </row>
    <row r="173" spans="1:5" ht="39" outlineLevel="1" thickBot="1" x14ac:dyDescent="0.25">
      <c r="A173" s="38">
        <v>20</v>
      </c>
      <c r="B173" s="50" t="s">
        <v>1462</v>
      </c>
      <c r="C173" s="80"/>
      <c r="D173" s="56" t="str">
        <f>IF(E173="F",IF(C173="","",LOOKUP(C173,Instructions!$B$26:$B$34,Instructions!$E$26:$E$34)),IF(C173="","",LOOKUP(C173,Instructions!$B$12:$B$20,Instructions!$E$12:$E$20)))</f>
        <v/>
      </c>
      <c r="E173" s="57" t="s">
        <v>674</v>
      </c>
    </row>
    <row r="174" spans="1:5" ht="39" outlineLevel="1" thickBot="1" x14ac:dyDescent="0.25">
      <c r="A174" s="38">
        <v>20</v>
      </c>
      <c r="B174" s="50" t="s">
        <v>1463</v>
      </c>
      <c r="C174" s="80"/>
      <c r="D174" s="56" t="str">
        <f>IF(E174="F",IF(C174="","",LOOKUP(C174,Instructions!$B$26:$B$34,Instructions!$E$26:$E$34)),IF(C174="","",LOOKUP(C174,Instructions!$B$12:$B$20,Instructions!$E$12:$E$20)))</f>
        <v/>
      </c>
      <c r="E174" s="57" t="s">
        <v>674</v>
      </c>
    </row>
    <row r="175" spans="1:5" ht="102.75" outlineLevel="1" thickBot="1" x14ac:dyDescent="0.25">
      <c r="A175" s="38">
        <v>21</v>
      </c>
      <c r="B175" s="50" t="s">
        <v>1465</v>
      </c>
      <c r="C175" s="80"/>
      <c r="D175" s="56" t="str">
        <f>IF(E175="F",IF(C175="","",LOOKUP(C175,Instructions!$B$26:$B$34,Instructions!$E$26:$E$34)),IF(C175="","",LOOKUP(C175,Instructions!$B$12:$B$20,Instructions!$E$12:$E$20)))</f>
        <v/>
      </c>
      <c r="E175" s="57" t="s">
        <v>674</v>
      </c>
    </row>
    <row r="176" spans="1:5" ht="13.5" outlineLevel="1" thickBot="1" x14ac:dyDescent="0.25">
      <c r="A176" s="38">
        <v>21</v>
      </c>
      <c r="B176" s="50" t="s">
        <v>1466</v>
      </c>
      <c r="C176" s="80"/>
      <c r="D176" s="56" t="str">
        <f>IF(E176="F",IF(C176="","",LOOKUP(C176,Instructions!$B$26:$B$34,Instructions!$E$26:$E$34)),IF(C176="","",LOOKUP(C176,Instructions!$B$12:$B$20,Instructions!$E$12:$E$20)))</f>
        <v/>
      </c>
      <c r="E176" s="57" t="s">
        <v>674</v>
      </c>
    </row>
    <row r="177" spans="1:5" ht="13.5" outlineLevel="1" thickBot="1" x14ac:dyDescent="0.25">
      <c r="A177" s="38">
        <v>21</v>
      </c>
      <c r="B177" s="50" t="s">
        <v>1467</v>
      </c>
      <c r="C177" s="80"/>
      <c r="D177" s="56" t="str">
        <f>IF(E177="F",IF(C177="","",LOOKUP(C177,Instructions!$B$26:$B$34,Instructions!$E$26:$E$34)),IF(C177="","",LOOKUP(C177,Instructions!$B$12:$B$20,Instructions!$E$12:$E$20)))</f>
        <v/>
      </c>
      <c r="E177" s="57" t="s">
        <v>674</v>
      </c>
    </row>
    <row r="178" spans="1:5" ht="26.25" outlineLevel="1" thickBot="1" x14ac:dyDescent="0.25">
      <c r="A178" s="38">
        <v>21</v>
      </c>
      <c r="B178" s="50" t="s">
        <v>1468</v>
      </c>
      <c r="C178" s="80"/>
      <c r="D178" s="56" t="str">
        <f>IF(E178="F",IF(C178="","",LOOKUP(C178,Instructions!$B$26:$B$34,Instructions!$E$26:$E$34)),IF(C178="","",LOOKUP(C178,Instructions!$B$12:$B$20,Instructions!$E$12:$E$20)))</f>
        <v/>
      </c>
      <c r="E178" s="57" t="s">
        <v>674</v>
      </c>
    </row>
    <row r="179" spans="1:5" ht="26.25" outlineLevel="1" thickBot="1" x14ac:dyDescent="0.25">
      <c r="A179" s="38">
        <v>21</v>
      </c>
      <c r="B179" s="50" t="s">
        <v>1469</v>
      </c>
      <c r="C179" s="80"/>
      <c r="D179" s="56" t="str">
        <f>IF(E179="F",IF(C179="","",LOOKUP(C179,Instructions!$B$26:$B$34,Instructions!$E$26:$E$34)),IF(C179="","",LOOKUP(C179,Instructions!$B$12:$B$20,Instructions!$E$12:$E$20)))</f>
        <v/>
      </c>
      <c r="E179" s="57" t="s">
        <v>674</v>
      </c>
    </row>
    <row r="180" spans="1:5" ht="141" outlineLevel="1" thickBot="1" x14ac:dyDescent="0.25">
      <c r="A180" s="38">
        <v>22</v>
      </c>
      <c r="B180" s="50" t="s">
        <v>1470</v>
      </c>
      <c r="C180" s="80"/>
      <c r="D180" s="56" t="str">
        <f>IF(E180="F",IF(C180="","",LOOKUP(C180,Instructions!$B$26:$B$34,Instructions!$E$26:$E$34)),IF(C180="","",LOOKUP(C180,Instructions!$B$12:$B$20,Instructions!$E$12:$E$20)))</f>
        <v/>
      </c>
      <c r="E180" s="57" t="s">
        <v>674</v>
      </c>
    </row>
    <row r="181" spans="1:5" ht="192" outlineLevel="1" thickBot="1" x14ac:dyDescent="0.25">
      <c r="A181" s="38">
        <v>23</v>
      </c>
      <c r="B181" s="50" t="s">
        <v>1471</v>
      </c>
      <c r="C181" s="80"/>
      <c r="D181" s="56" t="str">
        <f>IF(E181="F",IF(C181="","",LOOKUP(C181,Instructions!$B$26:$B$34,Instructions!$E$26:$E$34)),IF(C181="","",LOOKUP(C181,Instructions!$B$12:$B$20,Instructions!$E$12:$E$20)))</f>
        <v/>
      </c>
      <c r="E181" s="57" t="s">
        <v>674</v>
      </c>
    </row>
    <row r="182" spans="1:5" ht="230.25" outlineLevel="1" thickBot="1" x14ac:dyDescent="0.25">
      <c r="A182" s="38">
        <v>24</v>
      </c>
      <c r="B182" s="50" t="s">
        <v>1472</v>
      </c>
      <c r="C182" s="80"/>
      <c r="D182" s="56" t="str">
        <f>IF(E182="F",IF(C182="","",LOOKUP(C182,Instructions!$B$26:$B$34,Instructions!$E$26:$E$34)),IF(C182="","",LOOKUP(C182,Instructions!$B$12:$B$20,Instructions!$E$12:$E$20)))</f>
        <v/>
      </c>
      <c r="E182" s="57" t="s">
        <v>674</v>
      </c>
    </row>
    <row r="183" spans="1:5" ht="217.5" outlineLevel="1" thickBot="1" x14ac:dyDescent="0.25">
      <c r="A183" s="38">
        <v>25</v>
      </c>
      <c r="B183" s="50" t="s">
        <v>1473</v>
      </c>
      <c r="C183" s="80"/>
      <c r="D183" s="56" t="str">
        <f>IF(E183="F",IF(C183="","",LOOKUP(C183,Instructions!$B$26:$B$34,Instructions!$E$26:$E$34)),IF(C183="","",LOOKUP(C183,Instructions!$B$12:$B$20,Instructions!$E$12:$E$20)))</f>
        <v/>
      </c>
      <c r="E183" s="57" t="s">
        <v>674</v>
      </c>
    </row>
    <row r="184" spans="1:5" ht="51.75" outlineLevel="1" thickBot="1" x14ac:dyDescent="0.25">
      <c r="A184" s="38">
        <v>26</v>
      </c>
      <c r="B184" s="50" t="s">
        <v>680</v>
      </c>
      <c r="C184" s="80"/>
      <c r="D184" s="56" t="str">
        <f>IF(E184="F",IF(C184="","",LOOKUP(C184,Instructions!$B$26:$B$34,Instructions!$E$26:$E$34)),IF(C184="","",LOOKUP(C184,Instructions!$B$12:$B$20,Instructions!$E$12:$E$20)))</f>
        <v/>
      </c>
      <c r="E184" s="57" t="s">
        <v>674</v>
      </c>
    </row>
    <row r="185" spans="1:5" ht="26.25" outlineLevel="1" thickBot="1" x14ac:dyDescent="0.25">
      <c r="A185" s="38">
        <v>27</v>
      </c>
      <c r="B185" s="50" t="s">
        <v>653</v>
      </c>
      <c r="C185" s="80"/>
      <c r="D185" s="56" t="str">
        <f>IF(E185="F",IF(C185="","",LOOKUP(C185,Instructions!$B$26:$B$34,Instructions!$E$26:$E$34)),IF(C185="","",LOOKUP(C185,Instructions!$B$12:$B$20,Instructions!$E$12:$E$20)))</f>
        <v/>
      </c>
      <c r="E185" s="57" t="s">
        <v>674</v>
      </c>
    </row>
    <row r="186" spans="1:5" ht="13.5" thickBot="1" x14ac:dyDescent="0.25">
      <c r="B186" s="12"/>
      <c r="C186" s="20">
        <f>COUNTA(C142:C185)</f>
        <v>0</v>
      </c>
      <c r="D186" s="47"/>
    </row>
    <row r="187" spans="1:5" s="9" customFormat="1" ht="13.5" thickBot="1" x14ac:dyDescent="0.25">
      <c r="A187" s="40">
        <f>COUNT(A142:A185)</f>
        <v>44</v>
      </c>
      <c r="B187" s="3" t="s">
        <v>3</v>
      </c>
      <c r="C187" s="5"/>
      <c r="D187" s="47"/>
    </row>
    <row r="188" spans="1:5" x14ac:dyDescent="0.2">
      <c r="D188" s="47"/>
    </row>
    <row r="189" spans="1:5" x14ac:dyDescent="0.2">
      <c r="D189" s="47"/>
    </row>
    <row r="190" spans="1:5" ht="13.5" thickBot="1" x14ac:dyDescent="0.25">
      <c r="D190" s="47"/>
    </row>
    <row r="191" spans="1:5" ht="13.5" thickBot="1" x14ac:dyDescent="0.25">
      <c r="B191" s="26" t="s">
        <v>16</v>
      </c>
      <c r="C191" s="76"/>
      <c r="D191" s="47"/>
    </row>
    <row r="192" spans="1:5" ht="15.75" x14ac:dyDescent="0.25">
      <c r="B192" s="30" t="s">
        <v>7</v>
      </c>
      <c r="C192" s="68" t="str">
        <f>C$2</f>
        <v>Offeror A</v>
      </c>
      <c r="D192" s="47"/>
    </row>
    <row r="193" spans="1:5" ht="16.5" thickBot="1" x14ac:dyDescent="0.3">
      <c r="B193" s="15"/>
      <c r="C193" s="21"/>
      <c r="D193" s="47"/>
    </row>
    <row r="194" spans="1:5" ht="51.75" thickBot="1" x14ac:dyDescent="0.25">
      <c r="A194" s="37">
        <v>2.7</v>
      </c>
      <c r="B194" s="11"/>
      <c r="C194" s="28" t="s">
        <v>1166</v>
      </c>
      <c r="D194" s="28" t="s">
        <v>1635</v>
      </c>
      <c r="E194" s="28" t="s">
        <v>1636</v>
      </c>
    </row>
    <row r="195" spans="1:5" ht="26.25" outlineLevel="1" thickBot="1" x14ac:dyDescent="0.25">
      <c r="A195" s="38">
        <v>1</v>
      </c>
      <c r="B195" s="50" t="s">
        <v>645</v>
      </c>
      <c r="C195" s="80"/>
      <c r="D195" s="56" t="str">
        <f>IF(E195="F",IF(C195="","",LOOKUP(C195,Instructions!$B$26:$B$34,Instructions!$E$26:$E$34)),IF(C195="","",LOOKUP(C195,Instructions!$B$12:$B$20,Instructions!$E$12:$E$20)))</f>
        <v/>
      </c>
      <c r="E195" s="57" t="s">
        <v>674</v>
      </c>
    </row>
    <row r="196" spans="1:5" ht="26.25" outlineLevel="1" thickBot="1" x14ac:dyDescent="0.25">
      <c r="A196" s="38">
        <v>2</v>
      </c>
      <c r="B196" s="50" t="s">
        <v>1475</v>
      </c>
      <c r="C196" s="80"/>
      <c r="D196" s="56" t="str">
        <f>IF(E196="F",IF(C196="","",LOOKUP(C196,Instructions!$B$26:$B$34,Instructions!$E$26:$E$34)),IF(C196="","",LOOKUP(C196,Instructions!$B$12:$B$20,Instructions!$E$12:$E$20)))</f>
        <v/>
      </c>
      <c r="E196" s="57" t="s">
        <v>674</v>
      </c>
    </row>
    <row r="197" spans="1:5" ht="39" outlineLevel="1" thickBot="1" x14ac:dyDescent="0.25">
      <c r="A197" s="38">
        <v>2</v>
      </c>
      <c r="B197" s="50" t="s">
        <v>1476</v>
      </c>
      <c r="C197" s="80"/>
      <c r="D197" s="56" t="str">
        <f>IF(E197="F",IF(C197="","",LOOKUP(C197,Instructions!$B$26:$B$34,Instructions!$E$26:$E$34)),IF(C197="","",LOOKUP(C197,Instructions!$B$12:$B$20,Instructions!$E$12:$E$20)))</f>
        <v/>
      </c>
      <c r="E197" s="57" t="s">
        <v>674</v>
      </c>
    </row>
    <row r="198" spans="1:5" ht="26.25" outlineLevel="1" thickBot="1" x14ac:dyDescent="0.25">
      <c r="A198" s="38">
        <v>2</v>
      </c>
      <c r="B198" s="50" t="s">
        <v>1477</v>
      </c>
      <c r="C198" s="80"/>
      <c r="D198" s="56" t="str">
        <f>IF(E198="F",IF(C198="","",LOOKUP(C198,Instructions!$B$26:$B$34,Instructions!$E$26:$E$34)),IF(C198="","",LOOKUP(C198,Instructions!$B$12:$B$20,Instructions!$E$12:$E$20)))</f>
        <v/>
      </c>
      <c r="E198" s="57" t="s">
        <v>674</v>
      </c>
    </row>
    <row r="199" spans="1:5" ht="13.5" outlineLevel="1" thickBot="1" x14ac:dyDescent="0.25">
      <c r="A199" s="38">
        <v>2</v>
      </c>
      <c r="B199" s="50" t="s">
        <v>1479</v>
      </c>
      <c r="C199" s="80"/>
      <c r="D199" s="56" t="str">
        <f>IF(E199="F",IF(C199="","",LOOKUP(C199,Instructions!$B$26:$B$34,Instructions!$E$26:$E$34)),IF(C199="","",LOOKUP(C199,Instructions!$B$12:$B$20,Instructions!$E$12:$E$20)))</f>
        <v/>
      </c>
      <c r="E199" s="57" t="s">
        <v>674</v>
      </c>
    </row>
    <row r="200" spans="1:5" ht="13.5" outlineLevel="1" thickBot="1" x14ac:dyDescent="0.25">
      <c r="A200" s="38">
        <v>2</v>
      </c>
      <c r="B200" s="50" t="s">
        <v>1478</v>
      </c>
      <c r="C200" s="80"/>
      <c r="D200" s="56" t="str">
        <f>IF(E200="F",IF(C200="","",LOOKUP(C200,Instructions!$B$26:$B$34,Instructions!$E$26:$E$34)),IF(C200="","",LOOKUP(C200,Instructions!$B$12:$B$20,Instructions!$E$12:$E$20)))</f>
        <v/>
      </c>
      <c r="E200" s="57" t="s">
        <v>674</v>
      </c>
    </row>
    <row r="201" spans="1:5" ht="64.5" outlineLevel="1" thickBot="1" x14ac:dyDescent="0.25">
      <c r="A201" s="38">
        <v>3</v>
      </c>
      <c r="B201" s="50" t="s">
        <v>1474</v>
      </c>
      <c r="C201" s="80"/>
      <c r="D201" s="56" t="str">
        <f>IF(E201="F",IF(C201="","",LOOKUP(C201,Instructions!$B$26:$B$34,Instructions!$E$26:$E$34)),IF(C201="","",LOOKUP(C201,Instructions!$B$12:$B$20,Instructions!$E$12:$E$20)))</f>
        <v/>
      </c>
      <c r="E201" s="57" t="s">
        <v>674</v>
      </c>
    </row>
    <row r="202" spans="1:5" ht="13.5" outlineLevel="1" thickBot="1" x14ac:dyDescent="0.25">
      <c r="A202" s="38">
        <v>4</v>
      </c>
      <c r="B202" s="33" t="s">
        <v>646</v>
      </c>
      <c r="C202" s="80"/>
      <c r="D202" s="56" t="str">
        <f>IF(E202="F",IF(C202="","",LOOKUP(C202,Instructions!$B$26:$B$34,Instructions!$E$26:$E$34)),IF(C202="","",LOOKUP(C202,Instructions!$B$12:$B$20,Instructions!$E$12:$E$20)))</f>
        <v/>
      </c>
      <c r="E202" s="57" t="s">
        <v>674</v>
      </c>
    </row>
    <row r="203" spans="1:5" ht="13.5" outlineLevel="1" thickBot="1" x14ac:dyDescent="0.25">
      <c r="A203" s="38">
        <v>5</v>
      </c>
      <c r="B203" s="33" t="s">
        <v>647</v>
      </c>
      <c r="C203" s="80"/>
      <c r="D203" s="56" t="str">
        <f>IF(E203="F",IF(C203="","",LOOKUP(C203,Instructions!$B$26:$B$34,Instructions!$E$26:$E$34)),IF(C203="","",LOOKUP(C203,Instructions!$B$12:$B$20,Instructions!$E$12:$E$20)))</f>
        <v/>
      </c>
      <c r="E203" s="57" t="s">
        <v>674</v>
      </c>
    </row>
    <row r="204" spans="1:5" ht="26.25" outlineLevel="1" thickBot="1" x14ac:dyDescent="0.25">
      <c r="A204" s="38">
        <v>6</v>
      </c>
      <c r="B204" s="33" t="s">
        <v>648</v>
      </c>
      <c r="C204" s="80"/>
      <c r="D204" s="56" t="str">
        <f>IF(E204="F",IF(C204="","",LOOKUP(C204,Instructions!$B$26:$B$34,Instructions!$E$26:$E$34)),IF(C204="","",LOOKUP(C204,Instructions!$B$12:$B$20,Instructions!$E$12:$E$20)))</f>
        <v/>
      </c>
      <c r="E204" s="57" t="s">
        <v>674</v>
      </c>
    </row>
    <row r="205" spans="1:5" ht="51.75" outlineLevel="1" thickBot="1" x14ac:dyDescent="0.25">
      <c r="A205" s="38">
        <v>7</v>
      </c>
      <c r="B205" s="50" t="s">
        <v>649</v>
      </c>
      <c r="C205" s="80"/>
      <c r="D205" s="56" t="str">
        <f>IF(E205="F",IF(C205="","",LOOKUP(C205,Instructions!$B$26:$B$34,Instructions!$E$26:$E$34)),IF(C205="","",LOOKUP(C205,Instructions!$B$12:$B$20,Instructions!$E$12:$E$20)))</f>
        <v/>
      </c>
      <c r="E205" s="57" t="s">
        <v>674</v>
      </c>
    </row>
    <row r="206" spans="1:5" ht="13.5" thickBot="1" x14ac:dyDescent="0.25">
      <c r="B206" s="12"/>
      <c r="C206" s="20">
        <f>COUNTA(C195:C205)</f>
        <v>0</v>
      </c>
      <c r="D206" s="47"/>
    </row>
    <row r="207" spans="1:5" s="9" customFormat="1" ht="13.5" thickBot="1" x14ac:dyDescent="0.25">
      <c r="A207" s="40">
        <f>COUNT(A195:A205)</f>
        <v>11</v>
      </c>
      <c r="B207" s="3" t="s">
        <v>3</v>
      </c>
      <c r="C207" s="5"/>
      <c r="D207" s="47"/>
    </row>
    <row r="208" spans="1:5" x14ac:dyDescent="0.2">
      <c r="D208" s="47"/>
    </row>
    <row r="209" spans="1:5" x14ac:dyDescent="0.2">
      <c r="D209" s="47"/>
    </row>
    <row r="210" spans="1:5" ht="13.5" thickBot="1" x14ac:dyDescent="0.25">
      <c r="D210" s="47"/>
    </row>
    <row r="211" spans="1:5" ht="13.5" thickBot="1" x14ac:dyDescent="0.25">
      <c r="B211" s="26" t="s">
        <v>16</v>
      </c>
      <c r="C211" s="63"/>
      <c r="D211" s="47"/>
    </row>
    <row r="212" spans="1:5" ht="15.75" x14ac:dyDescent="0.25">
      <c r="B212" s="30" t="s">
        <v>640</v>
      </c>
      <c r="C212" s="68" t="str">
        <f>C$2</f>
        <v>Offeror A</v>
      </c>
      <c r="D212" s="47"/>
    </row>
    <row r="213" spans="1:5" ht="16.5" thickBot="1" x14ac:dyDescent="0.3">
      <c r="B213" s="15"/>
      <c r="C213" s="21"/>
      <c r="D213" s="47"/>
    </row>
    <row r="214" spans="1:5" ht="51.75" thickBot="1" x14ac:dyDescent="0.25">
      <c r="A214" s="37">
        <v>2.8</v>
      </c>
      <c r="B214" s="11"/>
      <c r="C214" s="28" t="s">
        <v>1166</v>
      </c>
      <c r="D214" s="28" t="s">
        <v>1635</v>
      </c>
      <c r="E214" s="28" t="s">
        <v>1636</v>
      </c>
    </row>
    <row r="215" spans="1:5" ht="26.25" outlineLevel="1" thickBot="1" x14ac:dyDescent="0.25">
      <c r="A215" s="38">
        <v>1</v>
      </c>
      <c r="B215" s="50" t="s">
        <v>1480</v>
      </c>
      <c r="C215" s="80"/>
      <c r="D215" s="56" t="str">
        <f>IF(E215="F",IF(C215="","",LOOKUP(C215,Instructions!$B$26:$B$34,Instructions!$E$26:$E$34)),IF(C215="","",LOOKUP(C215,Instructions!$B$12:$B$20,Instructions!$E$12:$E$20)))</f>
        <v/>
      </c>
      <c r="E215" s="57" t="s">
        <v>674</v>
      </c>
    </row>
    <row r="216" spans="1:5" ht="51.75" outlineLevel="1" thickBot="1" x14ac:dyDescent="0.25">
      <c r="A216" s="38">
        <v>2</v>
      </c>
      <c r="B216" s="33" t="s">
        <v>1481</v>
      </c>
      <c r="C216" s="80"/>
      <c r="D216" s="56" t="str">
        <f>IF(E216="F",IF(C216="","",LOOKUP(C216,Instructions!$B$26:$B$34,Instructions!$E$26:$E$34)),IF(C216="","",LOOKUP(C216,Instructions!$B$12:$B$20,Instructions!$E$12:$E$20)))</f>
        <v/>
      </c>
      <c r="E216" s="57" t="s">
        <v>674</v>
      </c>
    </row>
    <row r="217" spans="1:5" ht="26.25" outlineLevel="1" thickBot="1" x14ac:dyDescent="0.25">
      <c r="A217" s="38">
        <v>3</v>
      </c>
      <c r="B217" s="33" t="s">
        <v>641</v>
      </c>
      <c r="C217" s="80"/>
      <c r="D217" s="56" t="str">
        <f>IF(E217="F",IF(C217="","",LOOKUP(C217,Instructions!$B$26:$B$34,Instructions!$E$26:$E$34)),IF(C217="","",LOOKUP(C217,Instructions!$B$12:$B$20,Instructions!$E$12:$E$20)))</f>
        <v/>
      </c>
      <c r="E217" s="57" t="s">
        <v>674</v>
      </c>
    </row>
    <row r="218" spans="1:5" ht="26.25" outlineLevel="1" thickBot="1" x14ac:dyDescent="0.25">
      <c r="A218" s="38">
        <v>4</v>
      </c>
      <c r="B218" s="33" t="s">
        <v>642</v>
      </c>
      <c r="C218" s="80"/>
      <c r="D218" s="56" t="str">
        <f>IF(E218="F",IF(C218="","",LOOKUP(C218,Instructions!$B$26:$B$34,Instructions!$E$26:$E$34)),IF(C218="","",LOOKUP(C218,Instructions!$B$12:$B$20,Instructions!$E$12:$E$20)))</f>
        <v/>
      </c>
      <c r="E218" s="57" t="s">
        <v>674</v>
      </c>
    </row>
    <row r="219" spans="1:5" ht="26.25" outlineLevel="1" thickBot="1" x14ac:dyDescent="0.25">
      <c r="A219" s="38">
        <v>5</v>
      </c>
      <c r="B219" s="33" t="s">
        <v>643</v>
      </c>
      <c r="C219" s="80"/>
      <c r="D219" s="56" t="str">
        <f>IF(E219="F",IF(C219="","",LOOKUP(C219,Instructions!$B$26:$B$34,Instructions!$E$26:$E$34)),IF(C219="","",LOOKUP(C219,Instructions!$B$12:$B$20,Instructions!$E$12:$E$20)))</f>
        <v/>
      </c>
      <c r="E219" s="57" t="s">
        <v>674</v>
      </c>
    </row>
    <row r="220" spans="1:5" ht="26.25" outlineLevel="1" thickBot="1" x14ac:dyDescent="0.25">
      <c r="A220" s="38">
        <v>6</v>
      </c>
      <c r="B220" s="33" t="s">
        <v>644</v>
      </c>
      <c r="C220" s="80"/>
      <c r="D220" s="56" t="str">
        <f>IF(E220="F",IF(C220="","",LOOKUP(C220,Instructions!$B$26:$B$34,Instructions!$E$26:$E$34)),IF(C220="","",LOOKUP(C220,Instructions!$B$12:$B$20,Instructions!$E$12:$E$20)))</f>
        <v/>
      </c>
      <c r="E220" s="57" t="s">
        <v>674</v>
      </c>
    </row>
    <row r="221" spans="1:5" ht="13.5" thickBot="1" x14ac:dyDescent="0.25">
      <c r="B221" s="12"/>
      <c r="C221" s="20">
        <f>COUNTA(C215:C220)</f>
        <v>0</v>
      </c>
      <c r="D221" s="47"/>
    </row>
    <row r="222" spans="1:5" s="9" customFormat="1" ht="13.5" thickBot="1" x14ac:dyDescent="0.25">
      <c r="A222" s="40">
        <f>COUNT(A215:A220)</f>
        <v>6</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63"/>
      <c r="D226" s="47"/>
    </row>
    <row r="227" spans="1:5" ht="15.75" x14ac:dyDescent="0.25">
      <c r="B227" s="30" t="s">
        <v>670</v>
      </c>
      <c r="C227" s="68" t="str">
        <f>C$2</f>
        <v>Offeror A</v>
      </c>
      <c r="D227" s="47"/>
    </row>
    <row r="228" spans="1:5" ht="16.5" thickBot="1" x14ac:dyDescent="0.3">
      <c r="B228" s="15"/>
      <c r="C228" s="21"/>
      <c r="D228" s="47"/>
    </row>
    <row r="229" spans="1:5" ht="51.75" thickBot="1" x14ac:dyDescent="0.25">
      <c r="A229" s="37">
        <v>2.9</v>
      </c>
      <c r="B229" s="11"/>
      <c r="C229" s="28" t="s">
        <v>1166</v>
      </c>
      <c r="D229" s="28" t="s">
        <v>1635</v>
      </c>
      <c r="E229" s="28" t="s">
        <v>1636</v>
      </c>
    </row>
    <row r="230" spans="1:5" ht="90" outlineLevel="1" thickBot="1" x14ac:dyDescent="0.25">
      <c r="A230" s="38">
        <v>1</v>
      </c>
      <c r="B230" s="50" t="s">
        <v>1482</v>
      </c>
      <c r="C230" s="80"/>
      <c r="D230" s="56" t="str">
        <f>IF(E230="F",IF(C230="","",LOOKUP(C230,Instructions!$B$26:$B$34,Instructions!$E$26:$E$34)),IF(C230="","",LOOKUP(C230,Instructions!$B$12:$B$20,Instructions!$E$12:$E$20)))</f>
        <v/>
      </c>
      <c r="E230" s="57" t="s">
        <v>674</v>
      </c>
    </row>
    <row r="231" spans="1:5" ht="153.75" outlineLevel="1" thickBot="1" x14ac:dyDescent="0.25">
      <c r="A231" s="38">
        <v>2</v>
      </c>
      <c r="B231" s="50" t="s">
        <v>1483</v>
      </c>
      <c r="C231" s="80"/>
      <c r="D231" s="56" t="str">
        <f>IF(E231="F",IF(C231="","",LOOKUP(C231,Instructions!$B$26:$B$34,Instructions!$E$26:$E$34)),IF(C231="","",LOOKUP(C231,Instructions!$B$12:$B$20,Instructions!$E$12:$E$20)))</f>
        <v/>
      </c>
      <c r="E231" s="57" t="s">
        <v>674</v>
      </c>
    </row>
    <row r="232" spans="1:5" ht="51.75" outlineLevel="1" thickBot="1" x14ac:dyDescent="0.25">
      <c r="A232" s="38">
        <v>3</v>
      </c>
      <c r="B232" s="50" t="s">
        <v>1484</v>
      </c>
      <c r="C232" s="80"/>
      <c r="D232" s="56" t="str">
        <f>IF(E232="F",IF(C232="","",LOOKUP(C232,Instructions!$B$26:$B$34,Instructions!$E$26:$E$34)),IF(C232="","",LOOKUP(C232,Instructions!$B$12:$B$20,Instructions!$E$12:$E$20)))</f>
        <v/>
      </c>
      <c r="E232" s="57" t="s">
        <v>674</v>
      </c>
    </row>
    <row r="233" spans="1:5" ht="102.75" outlineLevel="1" thickBot="1" x14ac:dyDescent="0.25">
      <c r="A233" s="38">
        <v>4</v>
      </c>
      <c r="B233" s="50" t="s">
        <v>1485</v>
      </c>
      <c r="C233" s="80"/>
      <c r="D233" s="56" t="str">
        <f>IF(E233="F",IF(C233="","",LOOKUP(C233,Instructions!$B$26:$B$34,Instructions!$E$26:$E$34)),IF(C233="","",LOOKUP(C233,Instructions!$B$12:$B$20,Instructions!$E$12:$E$20)))</f>
        <v/>
      </c>
      <c r="E233" s="57" t="s">
        <v>674</v>
      </c>
    </row>
    <row r="234" spans="1:5" ht="90" outlineLevel="1" thickBot="1" x14ac:dyDescent="0.25">
      <c r="A234" s="38">
        <v>5</v>
      </c>
      <c r="B234" s="50" t="s">
        <v>1486</v>
      </c>
      <c r="C234" s="80"/>
      <c r="D234" s="56" t="str">
        <f>IF(E234="F",IF(C234="","",LOOKUP(C234,Instructions!$B$26:$B$34,Instructions!$E$26:$E$34)),IF(C234="","",LOOKUP(C234,Instructions!$B$12:$B$20,Instructions!$E$12:$E$20)))</f>
        <v/>
      </c>
      <c r="E234" s="57" t="s">
        <v>674</v>
      </c>
    </row>
    <row r="235" spans="1:5" ht="26.25" outlineLevel="1" thickBot="1" x14ac:dyDescent="0.25">
      <c r="A235" s="38">
        <v>6</v>
      </c>
      <c r="B235" s="50" t="s">
        <v>1487</v>
      </c>
      <c r="C235" s="80"/>
      <c r="D235" s="56" t="str">
        <f>IF(E235="F",IF(C235="","",LOOKUP(C235,Instructions!$B$26:$B$34,Instructions!$E$26:$E$34)),IF(C235="","",LOOKUP(C235,Instructions!$B$12:$B$20,Instructions!$E$12:$E$20)))</f>
        <v/>
      </c>
      <c r="E235" s="57" t="s">
        <v>674</v>
      </c>
    </row>
    <row r="236" spans="1:5" ht="39" outlineLevel="1" thickBot="1" x14ac:dyDescent="0.25">
      <c r="A236" s="38">
        <v>7</v>
      </c>
      <c r="B236" s="50" t="s">
        <v>1488</v>
      </c>
      <c r="C236" s="80"/>
      <c r="D236" s="56" t="str">
        <f>IF(E236="F",IF(C236="","",LOOKUP(C236,Instructions!$B$26:$B$34,Instructions!$E$26:$E$34)),IF(C236="","",LOOKUP(C236,Instructions!$B$12:$B$20,Instructions!$E$12:$E$20)))</f>
        <v/>
      </c>
      <c r="E236" s="57" t="s">
        <v>674</v>
      </c>
    </row>
    <row r="237" spans="1:5" ht="13.5" thickBot="1" x14ac:dyDescent="0.25">
      <c r="B237" s="12"/>
      <c r="C237" s="20">
        <f>COUNTA(C230:C236)</f>
        <v>0</v>
      </c>
      <c r="D237" s="47"/>
    </row>
    <row r="238" spans="1:5" s="9" customFormat="1" ht="13.5" thickBot="1" x14ac:dyDescent="0.25">
      <c r="A238" s="40">
        <f>COUNT(A230:A236)</f>
        <v>7</v>
      </c>
      <c r="B238" s="3" t="s">
        <v>3</v>
      </c>
      <c r="C238" s="5"/>
      <c r="D238" s="47"/>
    </row>
    <row r="239" spans="1:5" x14ac:dyDescent="0.2">
      <c r="D239" s="47"/>
    </row>
    <row r="240" spans="1:5" x14ac:dyDescent="0.2">
      <c r="D240" s="47"/>
    </row>
    <row r="241" spans="4:4" x14ac:dyDescent="0.2">
      <c r="D241" s="47"/>
    </row>
    <row r="242" spans="4:4" x14ac:dyDescent="0.2">
      <c r="D242" s="47"/>
    </row>
    <row r="243" spans="4:4" x14ac:dyDescent="0.2">
      <c r="D243" s="47"/>
    </row>
    <row r="244" spans="4:4" x14ac:dyDescent="0.2">
      <c r="D244" s="47"/>
    </row>
    <row r="245" spans="4:4" x14ac:dyDescent="0.2">
      <c r="D245" s="47"/>
    </row>
    <row r="246" spans="4:4" x14ac:dyDescent="0.2">
      <c r="D246" s="47"/>
    </row>
    <row r="247" spans="4:4" x14ac:dyDescent="0.2">
      <c r="D247" s="47"/>
    </row>
    <row r="248" spans="4:4" x14ac:dyDescent="0.2">
      <c r="D248" s="47"/>
    </row>
    <row r="249" spans="4:4" x14ac:dyDescent="0.2">
      <c r="D249" s="47"/>
    </row>
    <row r="250" spans="4:4" x14ac:dyDescent="0.2">
      <c r="D250" s="47"/>
    </row>
    <row r="251" spans="4:4" x14ac:dyDescent="0.2">
      <c r="D251" s="47"/>
    </row>
    <row r="252" spans="4:4" x14ac:dyDescent="0.2">
      <c r="D252" s="47"/>
    </row>
    <row r="253" spans="4:4" x14ac:dyDescent="0.2">
      <c r="D253" s="47"/>
    </row>
    <row r="254" spans="4:4" x14ac:dyDescent="0.2">
      <c r="D254" s="47"/>
    </row>
    <row r="255" spans="4:4" x14ac:dyDescent="0.2">
      <c r="D255" s="47"/>
    </row>
    <row r="256" spans="4:4" x14ac:dyDescent="0.2">
      <c r="D256" s="47"/>
    </row>
    <row r="257" spans="4:4" x14ac:dyDescent="0.2">
      <c r="D257" s="47"/>
    </row>
    <row r="258" spans="4:4" x14ac:dyDescent="0.2">
      <c r="D258" s="47"/>
    </row>
    <row r="259" spans="4:4" x14ac:dyDescent="0.2">
      <c r="D259" s="47"/>
    </row>
    <row r="260" spans="4:4" x14ac:dyDescent="0.2">
      <c r="D260" s="47"/>
    </row>
    <row r="261" spans="4:4" x14ac:dyDescent="0.2">
      <c r="D261" s="47"/>
    </row>
    <row r="262" spans="4:4" x14ac:dyDescent="0.2">
      <c r="D262" s="47"/>
    </row>
    <row r="263" spans="4:4" x14ac:dyDescent="0.2">
      <c r="D263" s="47"/>
    </row>
    <row r="264" spans="4:4" x14ac:dyDescent="0.2">
      <c r="D264" s="47"/>
    </row>
    <row r="265" spans="4:4" x14ac:dyDescent="0.2">
      <c r="D265" s="47"/>
    </row>
    <row r="266" spans="4:4" x14ac:dyDescent="0.2">
      <c r="D266" s="47"/>
    </row>
    <row r="267" spans="4:4" x14ac:dyDescent="0.2">
      <c r="D267" s="47"/>
    </row>
    <row r="268" spans="4:4" x14ac:dyDescent="0.2">
      <c r="D268" s="47"/>
    </row>
    <row r="269" spans="4:4" x14ac:dyDescent="0.2">
      <c r="D269" s="47"/>
    </row>
    <row r="270" spans="4:4" x14ac:dyDescent="0.2">
      <c r="D270" s="47"/>
    </row>
    <row r="271" spans="4:4" x14ac:dyDescent="0.2">
      <c r="D271" s="47"/>
    </row>
    <row r="272" spans="4:4" x14ac:dyDescent="0.2">
      <c r="D272" s="47"/>
    </row>
    <row r="273" spans="4:4" x14ac:dyDescent="0.2">
      <c r="D273" s="47"/>
    </row>
    <row r="274" spans="4:4" x14ac:dyDescent="0.2">
      <c r="D274" s="47"/>
    </row>
    <row r="275" spans="4:4" x14ac:dyDescent="0.2">
      <c r="D275" s="47"/>
    </row>
    <row r="276" spans="4:4" x14ac:dyDescent="0.2">
      <c r="D276" s="47"/>
    </row>
    <row r="277" spans="4:4" x14ac:dyDescent="0.2">
      <c r="D277" s="47"/>
    </row>
    <row r="278" spans="4:4" x14ac:dyDescent="0.2">
      <c r="D278" s="47"/>
    </row>
    <row r="279" spans="4:4" x14ac:dyDescent="0.2">
      <c r="D279" s="47"/>
    </row>
    <row r="280" spans="4:4" x14ac:dyDescent="0.2">
      <c r="D280" s="47"/>
    </row>
    <row r="281" spans="4:4" x14ac:dyDescent="0.2">
      <c r="D281" s="47"/>
    </row>
    <row r="282" spans="4:4" x14ac:dyDescent="0.2">
      <c r="D282" s="47"/>
    </row>
    <row r="283" spans="4:4" x14ac:dyDescent="0.2">
      <c r="D283" s="47"/>
    </row>
    <row r="284" spans="4:4" x14ac:dyDescent="0.2">
      <c r="D284" s="47"/>
    </row>
    <row r="285" spans="4:4" x14ac:dyDescent="0.2">
      <c r="D285" s="47"/>
    </row>
    <row r="286" spans="4:4" x14ac:dyDescent="0.2">
      <c r="D286" s="47"/>
    </row>
    <row r="287" spans="4:4" x14ac:dyDescent="0.2">
      <c r="D287" s="47"/>
    </row>
    <row r="288" spans="4:4" x14ac:dyDescent="0.2">
      <c r="D288" s="47"/>
    </row>
    <row r="289" spans="4:4" x14ac:dyDescent="0.2">
      <c r="D289" s="47"/>
    </row>
    <row r="290" spans="4:4" x14ac:dyDescent="0.2">
      <c r="D290" s="47"/>
    </row>
    <row r="291" spans="4:4" x14ac:dyDescent="0.2">
      <c r="D291" s="47"/>
    </row>
    <row r="292" spans="4:4" x14ac:dyDescent="0.2">
      <c r="D292" s="47"/>
    </row>
    <row r="293" spans="4:4" x14ac:dyDescent="0.2">
      <c r="D293" s="47"/>
    </row>
    <row r="294" spans="4:4" x14ac:dyDescent="0.2">
      <c r="D294" s="47"/>
    </row>
    <row r="295" spans="4:4" x14ac:dyDescent="0.2">
      <c r="D295" s="47"/>
    </row>
    <row r="296" spans="4:4" x14ac:dyDescent="0.2">
      <c r="D296" s="47"/>
    </row>
    <row r="297" spans="4:4" x14ac:dyDescent="0.2">
      <c r="D297" s="47"/>
    </row>
    <row r="298" spans="4:4" x14ac:dyDescent="0.2">
      <c r="D298" s="47"/>
    </row>
    <row r="299" spans="4:4" x14ac:dyDescent="0.2">
      <c r="D299" s="47"/>
    </row>
    <row r="300" spans="4:4" x14ac:dyDescent="0.2">
      <c r="D300" s="47"/>
    </row>
    <row r="301" spans="4:4" x14ac:dyDescent="0.2">
      <c r="D301" s="47"/>
    </row>
    <row r="302" spans="4:4" x14ac:dyDescent="0.2">
      <c r="D302" s="47"/>
    </row>
    <row r="303" spans="4:4" x14ac:dyDescent="0.2">
      <c r="D303" s="47"/>
    </row>
    <row r="304" spans="4:4" x14ac:dyDescent="0.2">
      <c r="D304" s="47"/>
    </row>
    <row r="305" spans="4:4" x14ac:dyDescent="0.2">
      <c r="D305" s="47"/>
    </row>
    <row r="306" spans="4:4" x14ac:dyDescent="0.2">
      <c r="D306" s="47"/>
    </row>
    <row r="307" spans="4:4" x14ac:dyDescent="0.2">
      <c r="D307" s="47"/>
    </row>
    <row r="308" spans="4:4" x14ac:dyDescent="0.2">
      <c r="D308" s="47"/>
    </row>
    <row r="309" spans="4:4" x14ac:dyDescent="0.2">
      <c r="D309" s="47"/>
    </row>
    <row r="310" spans="4:4" x14ac:dyDescent="0.2">
      <c r="D310" s="47"/>
    </row>
    <row r="311" spans="4:4" x14ac:dyDescent="0.2">
      <c r="D311" s="47"/>
    </row>
    <row r="312" spans="4:4" x14ac:dyDescent="0.2">
      <c r="D312" s="47"/>
    </row>
    <row r="313" spans="4:4" x14ac:dyDescent="0.2">
      <c r="D313" s="47"/>
    </row>
    <row r="314" spans="4:4" x14ac:dyDescent="0.2">
      <c r="D314" s="47"/>
    </row>
    <row r="315" spans="4:4" x14ac:dyDescent="0.2">
      <c r="D315" s="47"/>
    </row>
    <row r="316" spans="4:4" x14ac:dyDescent="0.2">
      <c r="D316" s="47"/>
    </row>
    <row r="317" spans="4:4" x14ac:dyDescent="0.2">
      <c r="D317" s="47"/>
    </row>
    <row r="318" spans="4:4" x14ac:dyDescent="0.2">
      <c r="D318" s="47"/>
    </row>
    <row r="319" spans="4:4" x14ac:dyDescent="0.2">
      <c r="D319" s="47"/>
    </row>
    <row r="320" spans="4:4" x14ac:dyDescent="0.2">
      <c r="D320" s="47"/>
    </row>
    <row r="321" spans="4:4" x14ac:dyDescent="0.2">
      <c r="D321" s="47"/>
    </row>
    <row r="322" spans="4:4" x14ac:dyDescent="0.2">
      <c r="D322" s="47"/>
    </row>
    <row r="323" spans="4:4" x14ac:dyDescent="0.2">
      <c r="D323" s="47"/>
    </row>
    <row r="324" spans="4:4" x14ac:dyDescent="0.2">
      <c r="D324" s="47"/>
    </row>
    <row r="325" spans="4:4" x14ac:dyDescent="0.2">
      <c r="D325" s="47"/>
    </row>
    <row r="326" spans="4:4" x14ac:dyDescent="0.2">
      <c r="D326" s="47"/>
    </row>
    <row r="327" spans="4:4" x14ac:dyDescent="0.2">
      <c r="D327" s="47"/>
    </row>
    <row r="328" spans="4:4" x14ac:dyDescent="0.2">
      <c r="D328" s="47"/>
    </row>
    <row r="329" spans="4:4" x14ac:dyDescent="0.2">
      <c r="D329" s="47"/>
    </row>
    <row r="330" spans="4:4" x14ac:dyDescent="0.2">
      <c r="D330" s="47"/>
    </row>
    <row r="331" spans="4:4" x14ac:dyDescent="0.2">
      <c r="D331" s="47"/>
    </row>
    <row r="332" spans="4:4" x14ac:dyDescent="0.2">
      <c r="D332" s="47"/>
    </row>
    <row r="333" spans="4:4" x14ac:dyDescent="0.2">
      <c r="D333" s="47"/>
    </row>
    <row r="334" spans="4:4" x14ac:dyDescent="0.2">
      <c r="D334" s="47"/>
    </row>
    <row r="335" spans="4:4" x14ac:dyDescent="0.2">
      <c r="D335" s="47"/>
    </row>
    <row r="336" spans="4:4" x14ac:dyDescent="0.2">
      <c r="D336" s="47"/>
    </row>
    <row r="337" spans="4:4" x14ac:dyDescent="0.2">
      <c r="D337" s="47"/>
    </row>
    <row r="338" spans="4:4" x14ac:dyDescent="0.2">
      <c r="D338" s="47"/>
    </row>
    <row r="339" spans="4:4" x14ac:dyDescent="0.2">
      <c r="D339" s="47"/>
    </row>
    <row r="340" spans="4:4" x14ac:dyDescent="0.2">
      <c r="D340" s="47"/>
    </row>
    <row r="341" spans="4:4" x14ac:dyDescent="0.2">
      <c r="D341" s="47"/>
    </row>
    <row r="342" spans="4:4" x14ac:dyDescent="0.2">
      <c r="D342" s="47"/>
    </row>
    <row r="343" spans="4:4" x14ac:dyDescent="0.2">
      <c r="D343" s="47"/>
    </row>
    <row r="344" spans="4:4" x14ac:dyDescent="0.2">
      <c r="D344" s="47"/>
    </row>
    <row r="345" spans="4:4" x14ac:dyDescent="0.2">
      <c r="D345" s="47"/>
    </row>
    <row r="346" spans="4:4" x14ac:dyDescent="0.2">
      <c r="D346" s="47"/>
    </row>
    <row r="347" spans="4:4" x14ac:dyDescent="0.2">
      <c r="D347" s="47"/>
    </row>
    <row r="348" spans="4:4" x14ac:dyDescent="0.2">
      <c r="D348" s="47"/>
    </row>
    <row r="349" spans="4:4" x14ac:dyDescent="0.2">
      <c r="D349" s="47"/>
    </row>
    <row r="350" spans="4:4" x14ac:dyDescent="0.2">
      <c r="D350" s="47"/>
    </row>
    <row r="351" spans="4:4" x14ac:dyDescent="0.2">
      <c r="D351" s="47"/>
    </row>
    <row r="352" spans="4:4" x14ac:dyDescent="0.2">
      <c r="D352" s="47"/>
    </row>
    <row r="353" spans="4:4" x14ac:dyDescent="0.2">
      <c r="D353" s="47"/>
    </row>
    <row r="354" spans="4:4" x14ac:dyDescent="0.2">
      <c r="D354" s="47"/>
    </row>
    <row r="355" spans="4:4" x14ac:dyDescent="0.2">
      <c r="D355" s="47"/>
    </row>
    <row r="356" spans="4:4" x14ac:dyDescent="0.2">
      <c r="D356" s="47"/>
    </row>
    <row r="357" spans="4:4" x14ac:dyDescent="0.2">
      <c r="D357" s="47"/>
    </row>
    <row r="358" spans="4:4" x14ac:dyDescent="0.2">
      <c r="D358" s="47"/>
    </row>
    <row r="359" spans="4:4" x14ac:dyDescent="0.2">
      <c r="D359" s="47"/>
    </row>
    <row r="360" spans="4:4" x14ac:dyDescent="0.2">
      <c r="D360" s="47"/>
    </row>
    <row r="361" spans="4:4" x14ac:dyDescent="0.2">
      <c r="D361" s="47"/>
    </row>
    <row r="362" spans="4:4" x14ac:dyDescent="0.2">
      <c r="D362" s="47"/>
    </row>
    <row r="363" spans="4:4" x14ac:dyDescent="0.2">
      <c r="D363" s="47"/>
    </row>
    <row r="364" spans="4:4" x14ac:dyDescent="0.2">
      <c r="D364" s="47"/>
    </row>
    <row r="365" spans="4:4" x14ac:dyDescent="0.2">
      <c r="D365" s="47"/>
    </row>
    <row r="366" spans="4:4" x14ac:dyDescent="0.2">
      <c r="D366" s="47"/>
    </row>
    <row r="367" spans="4:4" x14ac:dyDescent="0.2">
      <c r="D367" s="47"/>
    </row>
    <row r="368" spans="4:4" x14ac:dyDescent="0.2">
      <c r="D368" s="47"/>
    </row>
    <row r="369" spans="4:4" x14ac:dyDescent="0.2">
      <c r="D369" s="47"/>
    </row>
    <row r="370" spans="4:4" x14ac:dyDescent="0.2">
      <c r="D370" s="47"/>
    </row>
    <row r="371" spans="4:4" x14ac:dyDescent="0.2">
      <c r="D371" s="47"/>
    </row>
    <row r="372" spans="4:4" x14ac:dyDescent="0.2">
      <c r="D372" s="47"/>
    </row>
    <row r="373" spans="4:4" x14ac:dyDescent="0.2">
      <c r="D373" s="47"/>
    </row>
    <row r="374" spans="4:4" x14ac:dyDescent="0.2">
      <c r="D374" s="47"/>
    </row>
    <row r="375" spans="4:4" x14ac:dyDescent="0.2">
      <c r="D375" s="47"/>
    </row>
    <row r="376" spans="4:4" x14ac:dyDescent="0.2">
      <c r="D376" s="47"/>
    </row>
    <row r="377" spans="4:4" x14ac:dyDescent="0.2">
      <c r="D377" s="47"/>
    </row>
    <row r="378" spans="4:4" x14ac:dyDescent="0.2">
      <c r="D378" s="47"/>
    </row>
    <row r="379" spans="4:4" x14ac:dyDescent="0.2">
      <c r="D379" s="47"/>
    </row>
    <row r="380" spans="4:4" x14ac:dyDescent="0.2">
      <c r="D380" s="47"/>
    </row>
    <row r="381" spans="4:4" x14ac:dyDescent="0.2">
      <c r="D381" s="47"/>
    </row>
    <row r="382" spans="4:4" x14ac:dyDescent="0.2">
      <c r="D382" s="47"/>
    </row>
    <row r="383" spans="4:4" x14ac:dyDescent="0.2">
      <c r="D383" s="47"/>
    </row>
    <row r="384" spans="4:4" x14ac:dyDescent="0.2">
      <c r="D384" s="47"/>
    </row>
    <row r="385" spans="4:4" x14ac:dyDescent="0.2">
      <c r="D385" s="47"/>
    </row>
    <row r="386" spans="4:4" x14ac:dyDescent="0.2">
      <c r="D386" s="47"/>
    </row>
    <row r="387" spans="4:4" x14ac:dyDescent="0.2">
      <c r="D387" s="47"/>
    </row>
    <row r="388" spans="4:4" x14ac:dyDescent="0.2">
      <c r="D388" s="47"/>
    </row>
    <row r="389" spans="4:4" x14ac:dyDescent="0.2">
      <c r="D389" s="47"/>
    </row>
    <row r="390" spans="4:4" x14ac:dyDescent="0.2">
      <c r="D390" s="47"/>
    </row>
    <row r="391" spans="4:4" x14ac:dyDescent="0.2">
      <c r="D391" s="47"/>
    </row>
    <row r="392" spans="4:4" x14ac:dyDescent="0.2">
      <c r="D392" s="47"/>
    </row>
    <row r="393" spans="4:4" x14ac:dyDescent="0.2">
      <c r="D393" s="47"/>
    </row>
    <row r="394" spans="4:4" x14ac:dyDescent="0.2">
      <c r="D394" s="47"/>
    </row>
    <row r="395" spans="4:4" x14ac:dyDescent="0.2">
      <c r="D395" s="47"/>
    </row>
    <row r="396" spans="4:4" x14ac:dyDescent="0.2">
      <c r="D396" s="47"/>
    </row>
    <row r="397" spans="4:4" x14ac:dyDescent="0.2">
      <c r="D397" s="47"/>
    </row>
    <row r="398" spans="4:4" x14ac:dyDescent="0.2">
      <c r="D398" s="47"/>
    </row>
    <row r="399" spans="4:4" x14ac:dyDescent="0.2">
      <c r="D399" s="47"/>
    </row>
    <row r="400" spans="4:4" x14ac:dyDescent="0.2">
      <c r="D400" s="47"/>
    </row>
    <row r="401" spans="4:4" x14ac:dyDescent="0.2">
      <c r="D401" s="47"/>
    </row>
    <row r="402" spans="4:4" x14ac:dyDescent="0.2">
      <c r="D402" s="47"/>
    </row>
    <row r="403" spans="4:4" x14ac:dyDescent="0.2">
      <c r="D403" s="47"/>
    </row>
    <row r="404" spans="4:4" x14ac:dyDescent="0.2">
      <c r="D404" s="47"/>
    </row>
    <row r="405" spans="4:4" x14ac:dyDescent="0.2">
      <c r="D405" s="47"/>
    </row>
    <row r="406" spans="4:4" x14ac:dyDescent="0.2">
      <c r="D406" s="47"/>
    </row>
    <row r="407" spans="4:4" x14ac:dyDescent="0.2">
      <c r="D407" s="47"/>
    </row>
    <row r="408" spans="4:4" x14ac:dyDescent="0.2">
      <c r="D408" s="47"/>
    </row>
    <row r="409" spans="4:4" x14ac:dyDescent="0.2">
      <c r="D409" s="47"/>
    </row>
    <row r="410" spans="4:4" x14ac:dyDescent="0.2">
      <c r="D410" s="47"/>
    </row>
    <row r="411" spans="4:4" x14ac:dyDescent="0.2">
      <c r="D411" s="47"/>
    </row>
    <row r="412" spans="4:4" x14ac:dyDescent="0.2">
      <c r="D412" s="47"/>
    </row>
    <row r="413" spans="4:4" x14ac:dyDescent="0.2">
      <c r="D413" s="47"/>
    </row>
    <row r="414" spans="4:4" x14ac:dyDescent="0.2">
      <c r="D414" s="47"/>
    </row>
    <row r="415" spans="4:4" x14ac:dyDescent="0.2">
      <c r="D415" s="47"/>
    </row>
    <row r="416" spans="4:4" x14ac:dyDescent="0.2">
      <c r="D416" s="47"/>
    </row>
    <row r="417" spans="4:4" x14ac:dyDescent="0.2">
      <c r="D417" s="47"/>
    </row>
    <row r="418" spans="4:4" x14ac:dyDescent="0.2">
      <c r="D418" s="47"/>
    </row>
    <row r="419" spans="4:4" x14ac:dyDescent="0.2">
      <c r="D419" s="47"/>
    </row>
    <row r="420" spans="4:4" x14ac:dyDescent="0.2">
      <c r="D420" s="47"/>
    </row>
    <row r="421" spans="4:4" x14ac:dyDescent="0.2">
      <c r="D421" s="47"/>
    </row>
    <row r="422" spans="4:4" x14ac:dyDescent="0.2">
      <c r="D422" s="47"/>
    </row>
    <row r="423" spans="4:4" x14ac:dyDescent="0.2">
      <c r="D423" s="47"/>
    </row>
    <row r="424" spans="4:4" x14ac:dyDescent="0.2">
      <c r="D424" s="47"/>
    </row>
    <row r="425" spans="4:4" x14ac:dyDescent="0.2">
      <c r="D425" s="47"/>
    </row>
    <row r="426" spans="4:4" x14ac:dyDescent="0.2">
      <c r="D426" s="47"/>
    </row>
    <row r="427" spans="4:4" x14ac:dyDescent="0.2">
      <c r="D427" s="47"/>
    </row>
    <row r="428" spans="4:4" x14ac:dyDescent="0.2">
      <c r="D428" s="47"/>
    </row>
    <row r="429" spans="4:4" x14ac:dyDescent="0.2">
      <c r="D429" s="47"/>
    </row>
    <row r="430" spans="4:4" x14ac:dyDescent="0.2">
      <c r="D430" s="47"/>
    </row>
    <row r="431" spans="4:4" x14ac:dyDescent="0.2">
      <c r="D431" s="47"/>
    </row>
    <row r="432" spans="4:4" x14ac:dyDescent="0.2">
      <c r="D432" s="47"/>
    </row>
    <row r="433" spans="4:4" x14ac:dyDescent="0.2">
      <c r="D433" s="47"/>
    </row>
    <row r="434" spans="4:4" x14ac:dyDescent="0.2">
      <c r="D434" s="47"/>
    </row>
    <row r="435" spans="4:4" x14ac:dyDescent="0.2">
      <c r="D435" s="47"/>
    </row>
    <row r="436" spans="4:4" x14ac:dyDescent="0.2">
      <c r="D436" s="47"/>
    </row>
    <row r="437" spans="4:4" x14ac:dyDescent="0.2">
      <c r="D437" s="47"/>
    </row>
    <row r="438" spans="4:4" x14ac:dyDescent="0.2">
      <c r="D438" s="47"/>
    </row>
    <row r="439" spans="4:4" x14ac:dyDescent="0.2">
      <c r="D439" s="47"/>
    </row>
    <row r="440" spans="4:4" x14ac:dyDescent="0.2">
      <c r="D440" s="47"/>
    </row>
    <row r="441" spans="4:4" x14ac:dyDescent="0.2">
      <c r="D441" s="47"/>
    </row>
    <row r="442" spans="4:4" x14ac:dyDescent="0.2">
      <c r="D442" s="47"/>
    </row>
    <row r="443" spans="4:4" x14ac:dyDescent="0.2">
      <c r="D443" s="47"/>
    </row>
    <row r="444" spans="4:4" x14ac:dyDescent="0.2">
      <c r="D444" s="47"/>
    </row>
    <row r="445" spans="4:4" x14ac:dyDescent="0.2">
      <c r="D445" s="47"/>
    </row>
    <row r="446" spans="4:4" x14ac:dyDescent="0.2">
      <c r="D446" s="47"/>
    </row>
    <row r="447" spans="4:4" x14ac:dyDescent="0.2">
      <c r="D447" s="47"/>
    </row>
    <row r="448" spans="4:4" x14ac:dyDescent="0.2">
      <c r="D448" s="47"/>
    </row>
    <row r="449" spans="4:4" x14ac:dyDescent="0.2">
      <c r="D449" s="47"/>
    </row>
    <row r="450" spans="4:4" x14ac:dyDescent="0.2">
      <c r="D450" s="47"/>
    </row>
    <row r="451" spans="4:4" x14ac:dyDescent="0.2">
      <c r="D451" s="47"/>
    </row>
    <row r="452" spans="4:4" x14ac:dyDescent="0.2">
      <c r="D452" s="47"/>
    </row>
    <row r="453" spans="4:4" x14ac:dyDescent="0.2">
      <c r="D453" s="47"/>
    </row>
    <row r="454" spans="4:4" x14ac:dyDescent="0.2">
      <c r="D454" s="47"/>
    </row>
    <row r="455" spans="4:4" x14ac:dyDescent="0.2">
      <c r="D455" s="47"/>
    </row>
    <row r="456" spans="4:4" x14ac:dyDescent="0.2">
      <c r="D456" s="47"/>
    </row>
    <row r="457" spans="4:4" x14ac:dyDescent="0.2">
      <c r="D457" s="47"/>
    </row>
    <row r="458" spans="4:4" x14ac:dyDescent="0.2">
      <c r="D458" s="47"/>
    </row>
    <row r="459" spans="4:4" x14ac:dyDescent="0.2">
      <c r="D459" s="47"/>
    </row>
    <row r="460" spans="4:4" x14ac:dyDescent="0.2">
      <c r="D460" s="47"/>
    </row>
    <row r="461" spans="4:4" x14ac:dyDescent="0.2">
      <c r="D461" s="47"/>
    </row>
    <row r="462" spans="4:4" x14ac:dyDescent="0.2">
      <c r="D462" s="47"/>
    </row>
    <row r="463" spans="4:4" x14ac:dyDescent="0.2">
      <c r="D463" s="47"/>
    </row>
    <row r="464" spans="4:4" x14ac:dyDescent="0.2">
      <c r="D464" s="47"/>
    </row>
    <row r="465" spans="4:4" x14ac:dyDescent="0.2">
      <c r="D465" s="47"/>
    </row>
    <row r="466" spans="4:4" x14ac:dyDescent="0.2">
      <c r="D466" s="47"/>
    </row>
    <row r="467" spans="4:4" x14ac:dyDescent="0.2">
      <c r="D467" s="47"/>
    </row>
    <row r="468" spans="4:4" x14ac:dyDescent="0.2">
      <c r="D468" s="47"/>
    </row>
    <row r="469" spans="4:4" x14ac:dyDescent="0.2">
      <c r="D469" s="47"/>
    </row>
    <row r="470" spans="4:4" x14ac:dyDescent="0.2">
      <c r="D470" s="47"/>
    </row>
    <row r="471" spans="4:4" x14ac:dyDescent="0.2">
      <c r="D471" s="47"/>
    </row>
    <row r="472" spans="4:4" x14ac:dyDescent="0.2">
      <c r="D472" s="47"/>
    </row>
    <row r="473" spans="4:4" x14ac:dyDescent="0.2">
      <c r="D473" s="47"/>
    </row>
    <row r="474" spans="4:4" x14ac:dyDescent="0.2">
      <c r="D474" s="47"/>
    </row>
    <row r="475" spans="4:4" x14ac:dyDescent="0.2">
      <c r="D475" s="47"/>
    </row>
    <row r="476" spans="4:4" x14ac:dyDescent="0.2">
      <c r="D476" s="47"/>
    </row>
    <row r="477" spans="4:4" x14ac:dyDescent="0.2">
      <c r="D477" s="47"/>
    </row>
    <row r="478" spans="4:4" x14ac:dyDescent="0.2">
      <c r="D478" s="47"/>
    </row>
    <row r="479" spans="4:4" x14ac:dyDescent="0.2">
      <c r="D479" s="47"/>
    </row>
    <row r="480" spans="4:4" x14ac:dyDescent="0.2">
      <c r="D480" s="47"/>
    </row>
    <row r="481" spans="4:4" x14ac:dyDescent="0.2">
      <c r="D481" s="47"/>
    </row>
    <row r="482" spans="4:4" x14ac:dyDescent="0.2">
      <c r="D482" s="47"/>
    </row>
    <row r="483" spans="4:4" x14ac:dyDescent="0.2">
      <c r="D483" s="47"/>
    </row>
    <row r="484" spans="4:4" x14ac:dyDescent="0.2">
      <c r="D484" s="47"/>
    </row>
    <row r="485" spans="4:4" x14ac:dyDescent="0.2">
      <c r="D485" s="47"/>
    </row>
    <row r="486" spans="4:4" x14ac:dyDescent="0.2">
      <c r="D486" s="47"/>
    </row>
    <row r="487" spans="4:4" x14ac:dyDescent="0.2">
      <c r="D487" s="47"/>
    </row>
    <row r="488" spans="4:4" x14ac:dyDescent="0.2">
      <c r="D488" s="47"/>
    </row>
    <row r="489" spans="4:4" x14ac:dyDescent="0.2">
      <c r="D489" s="47"/>
    </row>
    <row r="490" spans="4:4" x14ac:dyDescent="0.2">
      <c r="D490" s="47"/>
    </row>
    <row r="491" spans="4:4" x14ac:dyDescent="0.2">
      <c r="D491" s="47"/>
    </row>
    <row r="492" spans="4:4" x14ac:dyDescent="0.2">
      <c r="D492" s="47"/>
    </row>
    <row r="493" spans="4:4" x14ac:dyDescent="0.2">
      <c r="D493" s="47"/>
    </row>
    <row r="494" spans="4:4" x14ac:dyDescent="0.2">
      <c r="D494" s="47"/>
    </row>
    <row r="495" spans="4:4" x14ac:dyDescent="0.2">
      <c r="D495" s="47"/>
    </row>
    <row r="496" spans="4:4" x14ac:dyDescent="0.2">
      <c r="D496" s="47"/>
    </row>
    <row r="497" spans="4:4" x14ac:dyDescent="0.2">
      <c r="D497" s="47"/>
    </row>
    <row r="498" spans="4:4" x14ac:dyDescent="0.2">
      <c r="D498" s="47"/>
    </row>
    <row r="499" spans="4:4" x14ac:dyDescent="0.2">
      <c r="D499" s="47"/>
    </row>
    <row r="500" spans="4:4" x14ac:dyDescent="0.2">
      <c r="D500" s="47"/>
    </row>
    <row r="501" spans="4:4" x14ac:dyDescent="0.2">
      <c r="D501" s="47"/>
    </row>
    <row r="502" spans="4:4" x14ac:dyDescent="0.2">
      <c r="D502" s="47"/>
    </row>
    <row r="503" spans="4:4" x14ac:dyDescent="0.2">
      <c r="D503" s="47"/>
    </row>
    <row r="504" spans="4:4" x14ac:dyDescent="0.2">
      <c r="D504" s="47"/>
    </row>
    <row r="505" spans="4:4" x14ac:dyDescent="0.2">
      <c r="D505" s="47"/>
    </row>
    <row r="506" spans="4:4" x14ac:dyDescent="0.2">
      <c r="D506" s="47"/>
    </row>
    <row r="507" spans="4:4" x14ac:dyDescent="0.2">
      <c r="D507" s="47"/>
    </row>
    <row r="508" spans="4:4" x14ac:dyDescent="0.2">
      <c r="D508" s="47"/>
    </row>
    <row r="509" spans="4:4" x14ac:dyDescent="0.2">
      <c r="D509" s="47"/>
    </row>
    <row r="510" spans="4:4" x14ac:dyDescent="0.2">
      <c r="D510" s="47"/>
    </row>
    <row r="511" spans="4:4" x14ac:dyDescent="0.2">
      <c r="D511" s="47"/>
    </row>
    <row r="512" spans="4:4" x14ac:dyDescent="0.2">
      <c r="D512" s="47"/>
    </row>
    <row r="513" spans="4:4" x14ac:dyDescent="0.2">
      <c r="D513" s="47"/>
    </row>
    <row r="514" spans="4:4" x14ac:dyDescent="0.2">
      <c r="D514" s="47"/>
    </row>
    <row r="515" spans="4:4" x14ac:dyDescent="0.2">
      <c r="D515" s="47"/>
    </row>
    <row r="516" spans="4:4" x14ac:dyDescent="0.2">
      <c r="D516" s="47"/>
    </row>
    <row r="517" spans="4:4" x14ac:dyDescent="0.2">
      <c r="D517" s="47"/>
    </row>
    <row r="518" spans="4:4" x14ac:dyDescent="0.2">
      <c r="D518" s="47"/>
    </row>
    <row r="519" spans="4:4" x14ac:dyDescent="0.2">
      <c r="D519" s="47"/>
    </row>
    <row r="520" spans="4:4" x14ac:dyDescent="0.2">
      <c r="D520" s="47"/>
    </row>
    <row r="521" spans="4:4" x14ac:dyDescent="0.2">
      <c r="D521" s="47"/>
    </row>
    <row r="522" spans="4:4" x14ac:dyDescent="0.2">
      <c r="D522" s="47"/>
    </row>
    <row r="523" spans="4:4" x14ac:dyDescent="0.2">
      <c r="D523" s="47"/>
    </row>
    <row r="524" spans="4:4" x14ac:dyDescent="0.2">
      <c r="D524" s="47"/>
    </row>
    <row r="525" spans="4:4" x14ac:dyDescent="0.2">
      <c r="D525" s="47"/>
    </row>
    <row r="526" spans="4:4" x14ac:dyDescent="0.2">
      <c r="D526" s="47"/>
    </row>
    <row r="527" spans="4:4" x14ac:dyDescent="0.2">
      <c r="D527" s="47"/>
    </row>
    <row r="528" spans="4:4" x14ac:dyDescent="0.2">
      <c r="D528" s="47"/>
    </row>
    <row r="529" spans="4:4" x14ac:dyDescent="0.2">
      <c r="D529" s="47"/>
    </row>
    <row r="530" spans="4:4" x14ac:dyDescent="0.2">
      <c r="D530" s="47"/>
    </row>
    <row r="531" spans="4:4" x14ac:dyDescent="0.2">
      <c r="D531" s="47"/>
    </row>
    <row r="532" spans="4:4" x14ac:dyDescent="0.2">
      <c r="D532" s="47"/>
    </row>
    <row r="533" spans="4:4" x14ac:dyDescent="0.2">
      <c r="D533" s="47"/>
    </row>
    <row r="534" spans="4:4" x14ac:dyDescent="0.2">
      <c r="D534" s="47"/>
    </row>
    <row r="535" spans="4:4" x14ac:dyDescent="0.2">
      <c r="D535" s="47"/>
    </row>
    <row r="536" spans="4:4" x14ac:dyDescent="0.2">
      <c r="D536" s="47"/>
    </row>
    <row r="537" spans="4:4" x14ac:dyDescent="0.2">
      <c r="D537" s="47"/>
    </row>
    <row r="538" spans="4:4" x14ac:dyDescent="0.2">
      <c r="D538" s="47"/>
    </row>
    <row r="539" spans="4:4" x14ac:dyDescent="0.2">
      <c r="D539" s="47"/>
    </row>
    <row r="540" spans="4:4" x14ac:dyDescent="0.2">
      <c r="D540" s="47"/>
    </row>
    <row r="541" spans="4:4" x14ac:dyDescent="0.2">
      <c r="D541" s="47"/>
    </row>
    <row r="542" spans="4:4" x14ac:dyDescent="0.2">
      <c r="D542" s="47"/>
    </row>
    <row r="543" spans="4:4" x14ac:dyDescent="0.2">
      <c r="D543" s="47"/>
    </row>
    <row r="544" spans="4:4" x14ac:dyDescent="0.2">
      <c r="D544" s="47"/>
    </row>
    <row r="545" spans="4:4" x14ac:dyDescent="0.2">
      <c r="D545" s="47"/>
    </row>
    <row r="546" spans="4:4" x14ac:dyDescent="0.2">
      <c r="D546" s="47"/>
    </row>
    <row r="547" spans="4:4" x14ac:dyDescent="0.2">
      <c r="D547" s="47"/>
    </row>
    <row r="548" spans="4:4" x14ac:dyDescent="0.2">
      <c r="D548" s="47"/>
    </row>
    <row r="549" spans="4:4" x14ac:dyDescent="0.2">
      <c r="D549" s="47"/>
    </row>
    <row r="550" spans="4:4" x14ac:dyDescent="0.2">
      <c r="D550" s="47"/>
    </row>
    <row r="551" spans="4:4" x14ac:dyDescent="0.2">
      <c r="D551" s="47"/>
    </row>
    <row r="552" spans="4:4" x14ac:dyDescent="0.2">
      <c r="D552" s="47"/>
    </row>
    <row r="553" spans="4:4" x14ac:dyDescent="0.2">
      <c r="D553" s="47"/>
    </row>
    <row r="554" spans="4:4" x14ac:dyDescent="0.2">
      <c r="D554" s="47"/>
    </row>
    <row r="555" spans="4:4" x14ac:dyDescent="0.2">
      <c r="D555" s="47"/>
    </row>
    <row r="556" spans="4:4" x14ac:dyDescent="0.2">
      <c r="D556" s="47"/>
    </row>
    <row r="557" spans="4:4" x14ac:dyDescent="0.2">
      <c r="D557" s="47"/>
    </row>
    <row r="558" spans="4:4" x14ac:dyDescent="0.2">
      <c r="D558" s="47"/>
    </row>
    <row r="559" spans="4:4" x14ac:dyDescent="0.2">
      <c r="D559" s="47"/>
    </row>
    <row r="560" spans="4:4" x14ac:dyDescent="0.2">
      <c r="D560" s="47"/>
    </row>
    <row r="561" spans="4:4" x14ac:dyDescent="0.2">
      <c r="D561" s="47"/>
    </row>
    <row r="562" spans="4:4" x14ac:dyDescent="0.2">
      <c r="D562" s="47"/>
    </row>
    <row r="563" spans="4:4" x14ac:dyDescent="0.2">
      <c r="D563" s="47"/>
    </row>
    <row r="564" spans="4:4" x14ac:dyDescent="0.2">
      <c r="D564" s="47"/>
    </row>
    <row r="565" spans="4:4" x14ac:dyDescent="0.2">
      <c r="D565" s="47"/>
    </row>
    <row r="566" spans="4:4" x14ac:dyDescent="0.2">
      <c r="D566" s="47"/>
    </row>
    <row r="567" spans="4:4" x14ac:dyDescent="0.2">
      <c r="D567" s="47"/>
    </row>
    <row r="568" spans="4:4" x14ac:dyDescent="0.2">
      <c r="D568" s="47"/>
    </row>
    <row r="569" spans="4:4" x14ac:dyDescent="0.2">
      <c r="D569" s="47"/>
    </row>
    <row r="570" spans="4:4" x14ac:dyDescent="0.2">
      <c r="D570" s="47"/>
    </row>
    <row r="571" spans="4:4" x14ac:dyDescent="0.2">
      <c r="D571" s="47"/>
    </row>
    <row r="572" spans="4:4" x14ac:dyDescent="0.2">
      <c r="D572" s="47"/>
    </row>
    <row r="573" spans="4:4" x14ac:dyDescent="0.2">
      <c r="D573" s="47"/>
    </row>
    <row r="574" spans="4:4" x14ac:dyDescent="0.2">
      <c r="D574" s="47"/>
    </row>
    <row r="575" spans="4:4" x14ac:dyDescent="0.2">
      <c r="D575" s="47"/>
    </row>
    <row r="576" spans="4:4" x14ac:dyDescent="0.2">
      <c r="D576" s="47"/>
    </row>
    <row r="577" spans="4:4" x14ac:dyDescent="0.2">
      <c r="D577" s="47"/>
    </row>
    <row r="578" spans="4:4" x14ac:dyDescent="0.2">
      <c r="D578" s="47"/>
    </row>
    <row r="579" spans="4:4" x14ac:dyDescent="0.2">
      <c r="D579" s="47"/>
    </row>
    <row r="580" spans="4:4" x14ac:dyDescent="0.2">
      <c r="D580" s="47"/>
    </row>
    <row r="581" spans="4:4" x14ac:dyDescent="0.2">
      <c r="D581" s="47"/>
    </row>
    <row r="582" spans="4:4" x14ac:dyDescent="0.2">
      <c r="D582" s="47"/>
    </row>
    <row r="583" spans="4:4" x14ac:dyDescent="0.2">
      <c r="D583" s="47"/>
    </row>
    <row r="584" spans="4:4" x14ac:dyDescent="0.2">
      <c r="D584" s="47"/>
    </row>
    <row r="585" spans="4:4" x14ac:dyDescent="0.2">
      <c r="D585" s="47"/>
    </row>
    <row r="586" spans="4:4" x14ac:dyDescent="0.2">
      <c r="D586" s="47"/>
    </row>
    <row r="587" spans="4:4" x14ac:dyDescent="0.2">
      <c r="D587" s="47"/>
    </row>
    <row r="588" spans="4:4" x14ac:dyDescent="0.2">
      <c r="D588" s="47"/>
    </row>
    <row r="589" spans="4:4" x14ac:dyDescent="0.2">
      <c r="D589" s="47"/>
    </row>
    <row r="590" spans="4:4" x14ac:dyDescent="0.2">
      <c r="D590" s="47"/>
    </row>
    <row r="591" spans="4:4" x14ac:dyDescent="0.2">
      <c r="D591" s="47"/>
    </row>
    <row r="592" spans="4:4" x14ac:dyDescent="0.2">
      <c r="D592" s="47"/>
    </row>
    <row r="593" spans="4:4" x14ac:dyDescent="0.2">
      <c r="D593" s="47"/>
    </row>
    <row r="594" spans="4:4" x14ac:dyDescent="0.2">
      <c r="D594" s="47"/>
    </row>
    <row r="595" spans="4:4" x14ac:dyDescent="0.2">
      <c r="D595" s="47"/>
    </row>
    <row r="596" spans="4:4" x14ac:dyDescent="0.2">
      <c r="D596" s="47"/>
    </row>
    <row r="597" spans="4:4" x14ac:dyDescent="0.2">
      <c r="D597" s="47"/>
    </row>
    <row r="598" spans="4:4" x14ac:dyDescent="0.2">
      <c r="D598" s="47"/>
    </row>
    <row r="599" spans="4:4" x14ac:dyDescent="0.2">
      <c r="D599" s="47"/>
    </row>
    <row r="600" spans="4:4" x14ac:dyDescent="0.2">
      <c r="D600" s="47"/>
    </row>
    <row r="601" spans="4:4" x14ac:dyDescent="0.2">
      <c r="D601" s="47"/>
    </row>
    <row r="602" spans="4:4" x14ac:dyDescent="0.2">
      <c r="D602" s="47"/>
    </row>
    <row r="603" spans="4:4" x14ac:dyDescent="0.2">
      <c r="D603" s="47"/>
    </row>
    <row r="604" spans="4:4" x14ac:dyDescent="0.2">
      <c r="D604" s="47"/>
    </row>
    <row r="605" spans="4:4" x14ac:dyDescent="0.2">
      <c r="D605" s="47"/>
    </row>
    <row r="606" spans="4:4" x14ac:dyDescent="0.2">
      <c r="D606" s="47"/>
    </row>
    <row r="607" spans="4:4" x14ac:dyDescent="0.2">
      <c r="D607" s="47"/>
    </row>
    <row r="608" spans="4:4" x14ac:dyDescent="0.2">
      <c r="D608" s="47"/>
    </row>
    <row r="609" spans="4:4" x14ac:dyDescent="0.2">
      <c r="D609" s="47"/>
    </row>
    <row r="610" spans="4:4" x14ac:dyDescent="0.2">
      <c r="D610" s="47"/>
    </row>
    <row r="611" spans="4:4" x14ac:dyDescent="0.2">
      <c r="D611" s="47"/>
    </row>
    <row r="612" spans="4:4" x14ac:dyDescent="0.2">
      <c r="D612" s="47"/>
    </row>
    <row r="613" spans="4:4" x14ac:dyDescent="0.2">
      <c r="D613" s="47"/>
    </row>
    <row r="614" spans="4:4" x14ac:dyDescent="0.2">
      <c r="D614" s="47"/>
    </row>
    <row r="615" spans="4:4" x14ac:dyDescent="0.2">
      <c r="D615" s="47"/>
    </row>
    <row r="616" spans="4:4" x14ac:dyDescent="0.2">
      <c r="D616" s="47"/>
    </row>
    <row r="617" spans="4:4" x14ac:dyDescent="0.2">
      <c r="D617" s="47"/>
    </row>
    <row r="618" spans="4:4" x14ac:dyDescent="0.2">
      <c r="D618" s="47"/>
    </row>
    <row r="619" spans="4:4" x14ac:dyDescent="0.2">
      <c r="D619" s="47"/>
    </row>
    <row r="620" spans="4:4" x14ac:dyDescent="0.2">
      <c r="D620" s="47"/>
    </row>
    <row r="621" spans="4:4" x14ac:dyDescent="0.2">
      <c r="D621" s="47"/>
    </row>
    <row r="622" spans="4:4" x14ac:dyDescent="0.2">
      <c r="D622" s="47"/>
    </row>
    <row r="623" spans="4:4" x14ac:dyDescent="0.2">
      <c r="D623" s="47"/>
    </row>
    <row r="624" spans="4:4" x14ac:dyDescent="0.2">
      <c r="D624" s="47"/>
    </row>
    <row r="625" spans="4:4" x14ac:dyDescent="0.2">
      <c r="D625" s="47"/>
    </row>
    <row r="626" spans="4:4" x14ac:dyDescent="0.2">
      <c r="D626" s="47"/>
    </row>
    <row r="627" spans="4:4" x14ac:dyDescent="0.2">
      <c r="D627" s="47"/>
    </row>
    <row r="628" spans="4:4" x14ac:dyDescent="0.2">
      <c r="D628" s="47"/>
    </row>
    <row r="629" spans="4:4" x14ac:dyDescent="0.2">
      <c r="D629" s="47"/>
    </row>
    <row r="630" spans="4:4" x14ac:dyDescent="0.2">
      <c r="D630" s="47"/>
    </row>
    <row r="631" spans="4:4" x14ac:dyDescent="0.2">
      <c r="D631" s="47"/>
    </row>
    <row r="632" spans="4:4" x14ac:dyDescent="0.2">
      <c r="D632" s="47"/>
    </row>
    <row r="633" spans="4:4" x14ac:dyDescent="0.2">
      <c r="D633" s="47"/>
    </row>
    <row r="634" spans="4:4" x14ac:dyDescent="0.2">
      <c r="D634" s="47"/>
    </row>
    <row r="635" spans="4:4" x14ac:dyDescent="0.2">
      <c r="D635" s="47"/>
    </row>
    <row r="636" spans="4:4" x14ac:dyDescent="0.2">
      <c r="D636" s="47"/>
    </row>
    <row r="637" spans="4:4" x14ac:dyDescent="0.2">
      <c r="D637" s="47"/>
    </row>
    <row r="638" spans="4:4" x14ac:dyDescent="0.2">
      <c r="D638" s="47"/>
    </row>
    <row r="639" spans="4:4" x14ac:dyDescent="0.2">
      <c r="D639" s="47"/>
    </row>
    <row r="640" spans="4:4" x14ac:dyDescent="0.2">
      <c r="D640" s="47"/>
    </row>
    <row r="641" spans="4:4" x14ac:dyDescent="0.2">
      <c r="D641" s="47"/>
    </row>
    <row r="642" spans="4:4" x14ac:dyDescent="0.2">
      <c r="D642" s="47"/>
    </row>
    <row r="643" spans="4:4" x14ac:dyDescent="0.2">
      <c r="D643" s="47"/>
    </row>
    <row r="644" spans="4:4" x14ac:dyDescent="0.2">
      <c r="D644" s="47"/>
    </row>
    <row r="645" spans="4:4" x14ac:dyDescent="0.2">
      <c r="D645" s="47"/>
    </row>
    <row r="646" spans="4:4" x14ac:dyDescent="0.2">
      <c r="D646" s="47"/>
    </row>
    <row r="647" spans="4:4" x14ac:dyDescent="0.2">
      <c r="D647" s="47"/>
    </row>
    <row r="648" spans="4:4" x14ac:dyDescent="0.2">
      <c r="D648" s="47"/>
    </row>
    <row r="649" spans="4:4" x14ac:dyDescent="0.2">
      <c r="D649" s="47"/>
    </row>
    <row r="650" spans="4:4" x14ac:dyDescent="0.2">
      <c r="D650" s="47"/>
    </row>
    <row r="651" spans="4:4" x14ac:dyDescent="0.2">
      <c r="D651" s="47"/>
    </row>
    <row r="652" spans="4:4" x14ac:dyDescent="0.2">
      <c r="D652" s="47"/>
    </row>
    <row r="653" spans="4:4" x14ac:dyDescent="0.2">
      <c r="D653" s="47"/>
    </row>
    <row r="654" spans="4:4" x14ac:dyDescent="0.2">
      <c r="D654" s="47"/>
    </row>
    <row r="655" spans="4:4" x14ac:dyDescent="0.2">
      <c r="D655" s="47"/>
    </row>
    <row r="656" spans="4:4" x14ac:dyDescent="0.2">
      <c r="D656" s="47"/>
    </row>
    <row r="657" spans="4:4" x14ac:dyDescent="0.2">
      <c r="D657" s="47"/>
    </row>
    <row r="658" spans="4:4" x14ac:dyDescent="0.2">
      <c r="D658" s="47"/>
    </row>
    <row r="659" spans="4:4" x14ac:dyDescent="0.2">
      <c r="D659" s="47"/>
    </row>
    <row r="660" spans="4:4" x14ac:dyDescent="0.2">
      <c r="D660" s="47"/>
    </row>
    <row r="661" spans="4:4" x14ac:dyDescent="0.2">
      <c r="D661" s="47"/>
    </row>
    <row r="662" spans="4:4" x14ac:dyDescent="0.2">
      <c r="D662" s="47"/>
    </row>
    <row r="663" spans="4:4" x14ac:dyDescent="0.2">
      <c r="D663" s="47"/>
    </row>
    <row r="664" spans="4:4" x14ac:dyDescent="0.2">
      <c r="D664" s="47"/>
    </row>
    <row r="665" spans="4:4" x14ac:dyDescent="0.2">
      <c r="D665" s="47"/>
    </row>
    <row r="666" spans="4:4" x14ac:dyDescent="0.2">
      <c r="D666" s="47"/>
    </row>
    <row r="667" spans="4:4" x14ac:dyDescent="0.2">
      <c r="D667" s="47"/>
    </row>
    <row r="668" spans="4:4" x14ac:dyDescent="0.2">
      <c r="D668" s="47"/>
    </row>
    <row r="669" spans="4:4" x14ac:dyDescent="0.2">
      <c r="D669" s="47"/>
    </row>
    <row r="670" spans="4:4" x14ac:dyDescent="0.2">
      <c r="D670" s="47"/>
    </row>
    <row r="671" spans="4:4" x14ac:dyDescent="0.2">
      <c r="D671" s="47"/>
    </row>
    <row r="672" spans="4:4" x14ac:dyDescent="0.2">
      <c r="D672" s="47"/>
    </row>
    <row r="673" spans="4:4" x14ac:dyDescent="0.2">
      <c r="D673" s="47"/>
    </row>
    <row r="674" spans="4:4" x14ac:dyDescent="0.2">
      <c r="D674" s="47"/>
    </row>
    <row r="675" spans="4:4" x14ac:dyDescent="0.2">
      <c r="D675" s="47"/>
    </row>
    <row r="676" spans="4:4" x14ac:dyDescent="0.2">
      <c r="D676" s="47"/>
    </row>
    <row r="677" spans="4:4" x14ac:dyDescent="0.2">
      <c r="D677" s="47"/>
    </row>
    <row r="678" spans="4:4" x14ac:dyDescent="0.2">
      <c r="D678" s="47"/>
    </row>
    <row r="679" spans="4:4" x14ac:dyDescent="0.2">
      <c r="D679" s="47"/>
    </row>
    <row r="680" spans="4:4" x14ac:dyDescent="0.2">
      <c r="D680" s="47"/>
    </row>
    <row r="681" spans="4:4" x14ac:dyDescent="0.2">
      <c r="D681" s="47"/>
    </row>
    <row r="682" spans="4:4" x14ac:dyDescent="0.2">
      <c r="D682" s="47"/>
    </row>
    <row r="683" spans="4:4" x14ac:dyDescent="0.2">
      <c r="D683" s="47"/>
    </row>
    <row r="684" spans="4:4" x14ac:dyDescent="0.2">
      <c r="D684" s="47"/>
    </row>
    <row r="685" spans="4:4" x14ac:dyDescent="0.2">
      <c r="D685" s="47"/>
    </row>
    <row r="686" spans="4:4" x14ac:dyDescent="0.2">
      <c r="D686" s="47"/>
    </row>
    <row r="687" spans="4:4" x14ac:dyDescent="0.2">
      <c r="D687" s="47"/>
    </row>
    <row r="688" spans="4:4" x14ac:dyDescent="0.2">
      <c r="D688" s="47"/>
    </row>
    <row r="689" spans="4:4" x14ac:dyDescent="0.2">
      <c r="D689" s="47"/>
    </row>
    <row r="690" spans="4:4" x14ac:dyDescent="0.2">
      <c r="D690" s="47"/>
    </row>
    <row r="691" spans="4:4" x14ac:dyDescent="0.2">
      <c r="D691" s="47"/>
    </row>
    <row r="692" spans="4:4" x14ac:dyDescent="0.2">
      <c r="D692" s="47"/>
    </row>
    <row r="693" spans="4:4" x14ac:dyDescent="0.2">
      <c r="D693" s="47"/>
    </row>
    <row r="694" spans="4:4" x14ac:dyDescent="0.2">
      <c r="D694" s="47"/>
    </row>
    <row r="695" spans="4:4" x14ac:dyDescent="0.2">
      <c r="D695" s="47"/>
    </row>
    <row r="696" spans="4:4" x14ac:dyDescent="0.2">
      <c r="D696" s="47"/>
    </row>
    <row r="697" spans="4:4" x14ac:dyDescent="0.2">
      <c r="D697" s="47"/>
    </row>
    <row r="698" spans="4:4" x14ac:dyDescent="0.2">
      <c r="D698" s="47"/>
    </row>
    <row r="699" spans="4:4" x14ac:dyDescent="0.2">
      <c r="D699" s="47"/>
    </row>
    <row r="700" spans="4:4" x14ac:dyDescent="0.2">
      <c r="D700" s="47"/>
    </row>
    <row r="701" spans="4:4" x14ac:dyDescent="0.2">
      <c r="D701" s="47"/>
    </row>
    <row r="702" spans="4:4" x14ac:dyDescent="0.2">
      <c r="D702" s="47"/>
    </row>
    <row r="703" spans="4:4" x14ac:dyDescent="0.2">
      <c r="D703" s="47"/>
    </row>
    <row r="704" spans="4:4" x14ac:dyDescent="0.2">
      <c r="D704" s="47"/>
    </row>
    <row r="705" spans="4:4" x14ac:dyDescent="0.2">
      <c r="D705" s="47"/>
    </row>
    <row r="706" spans="4:4" x14ac:dyDescent="0.2">
      <c r="D706" s="47"/>
    </row>
    <row r="707" spans="4:4" x14ac:dyDescent="0.2">
      <c r="D707" s="47"/>
    </row>
    <row r="708" spans="4:4" x14ac:dyDescent="0.2">
      <c r="D708" s="47"/>
    </row>
    <row r="709" spans="4:4" x14ac:dyDescent="0.2">
      <c r="D709" s="47"/>
    </row>
    <row r="710" spans="4:4" x14ac:dyDescent="0.2">
      <c r="D710" s="47"/>
    </row>
    <row r="711" spans="4:4" x14ac:dyDescent="0.2">
      <c r="D711" s="47"/>
    </row>
    <row r="712" spans="4:4" x14ac:dyDescent="0.2">
      <c r="D712" s="47"/>
    </row>
    <row r="713" spans="4:4" x14ac:dyDescent="0.2">
      <c r="D713" s="47"/>
    </row>
    <row r="714" spans="4:4" x14ac:dyDescent="0.2">
      <c r="D714" s="47"/>
    </row>
    <row r="715" spans="4:4" x14ac:dyDescent="0.2">
      <c r="D715" s="47"/>
    </row>
    <row r="716" spans="4:4" x14ac:dyDescent="0.2">
      <c r="D716" s="47"/>
    </row>
    <row r="717" spans="4:4" x14ac:dyDescent="0.2">
      <c r="D717" s="47"/>
    </row>
    <row r="718" spans="4:4" x14ac:dyDescent="0.2">
      <c r="D718" s="47"/>
    </row>
    <row r="719" spans="4:4" x14ac:dyDescent="0.2">
      <c r="D719" s="47"/>
    </row>
    <row r="720" spans="4:4" x14ac:dyDescent="0.2">
      <c r="D720" s="47"/>
    </row>
    <row r="721" spans="4:4" x14ac:dyDescent="0.2">
      <c r="D721" s="47"/>
    </row>
    <row r="722" spans="4:4" x14ac:dyDescent="0.2">
      <c r="D722" s="47"/>
    </row>
    <row r="723" spans="4:4" x14ac:dyDescent="0.2">
      <c r="D723" s="47"/>
    </row>
    <row r="724" spans="4:4" x14ac:dyDescent="0.2">
      <c r="D724" s="47"/>
    </row>
    <row r="725" spans="4:4" x14ac:dyDescent="0.2">
      <c r="D725" s="47"/>
    </row>
    <row r="726" spans="4:4" x14ac:dyDescent="0.2">
      <c r="D726" s="47"/>
    </row>
    <row r="727" spans="4:4" x14ac:dyDescent="0.2">
      <c r="D727" s="47"/>
    </row>
    <row r="728" spans="4:4" x14ac:dyDescent="0.2">
      <c r="D728" s="47"/>
    </row>
    <row r="729" spans="4:4" x14ac:dyDescent="0.2">
      <c r="D729" s="47"/>
    </row>
    <row r="730" spans="4:4" x14ac:dyDescent="0.2">
      <c r="D730" s="47"/>
    </row>
    <row r="731" spans="4:4" x14ac:dyDescent="0.2">
      <c r="D731" s="47"/>
    </row>
    <row r="732" spans="4:4" x14ac:dyDescent="0.2">
      <c r="D732" s="47"/>
    </row>
    <row r="733" spans="4:4" x14ac:dyDescent="0.2">
      <c r="D733" s="47"/>
    </row>
    <row r="734" spans="4:4" x14ac:dyDescent="0.2">
      <c r="D734" s="47"/>
    </row>
    <row r="735" spans="4:4" x14ac:dyDescent="0.2">
      <c r="D735" s="47"/>
    </row>
    <row r="736" spans="4:4" x14ac:dyDescent="0.2">
      <c r="D736" s="47"/>
    </row>
    <row r="737" spans="4:4" x14ac:dyDescent="0.2">
      <c r="D737" s="47"/>
    </row>
    <row r="738" spans="4:4" x14ac:dyDescent="0.2">
      <c r="D738" s="47"/>
    </row>
    <row r="739" spans="4:4" x14ac:dyDescent="0.2">
      <c r="D739" s="47"/>
    </row>
    <row r="740" spans="4:4" x14ac:dyDescent="0.2">
      <c r="D740" s="47"/>
    </row>
    <row r="741" spans="4:4" x14ac:dyDescent="0.2">
      <c r="D741" s="47"/>
    </row>
    <row r="742" spans="4:4" x14ac:dyDescent="0.2">
      <c r="D742" s="47"/>
    </row>
    <row r="743" spans="4:4" x14ac:dyDescent="0.2">
      <c r="D743" s="47"/>
    </row>
    <row r="744" spans="4:4" x14ac:dyDescent="0.2">
      <c r="D744" s="47"/>
    </row>
    <row r="745" spans="4:4" x14ac:dyDescent="0.2">
      <c r="D745" s="47"/>
    </row>
    <row r="746" spans="4:4" x14ac:dyDescent="0.2">
      <c r="D746" s="47"/>
    </row>
    <row r="747" spans="4:4" x14ac:dyDescent="0.2">
      <c r="D747" s="47"/>
    </row>
    <row r="748" spans="4:4" x14ac:dyDescent="0.2">
      <c r="D748" s="47"/>
    </row>
    <row r="749" spans="4:4" x14ac:dyDescent="0.2">
      <c r="D749" s="47"/>
    </row>
    <row r="750" spans="4:4" x14ac:dyDescent="0.2">
      <c r="D750" s="47"/>
    </row>
    <row r="751" spans="4:4" x14ac:dyDescent="0.2">
      <c r="D751" s="47"/>
    </row>
    <row r="752" spans="4:4" x14ac:dyDescent="0.2">
      <c r="D752" s="47"/>
    </row>
    <row r="753" spans="4:4" x14ac:dyDescent="0.2">
      <c r="D753" s="47"/>
    </row>
    <row r="754" spans="4:4" x14ac:dyDescent="0.2">
      <c r="D754" s="47"/>
    </row>
    <row r="755" spans="4:4" x14ac:dyDescent="0.2">
      <c r="D755" s="47"/>
    </row>
    <row r="756" spans="4:4" x14ac:dyDescent="0.2">
      <c r="D756" s="47"/>
    </row>
    <row r="757" spans="4:4" x14ac:dyDescent="0.2">
      <c r="D757" s="47"/>
    </row>
    <row r="758" spans="4:4" x14ac:dyDescent="0.2">
      <c r="D758" s="47"/>
    </row>
    <row r="759" spans="4:4" x14ac:dyDescent="0.2">
      <c r="D759" s="47"/>
    </row>
    <row r="760" spans="4:4" x14ac:dyDescent="0.2">
      <c r="D760" s="47"/>
    </row>
    <row r="761" spans="4:4" x14ac:dyDescent="0.2">
      <c r="D761" s="47"/>
    </row>
    <row r="762" spans="4:4" x14ac:dyDescent="0.2">
      <c r="D762" s="47"/>
    </row>
    <row r="763" spans="4:4" x14ac:dyDescent="0.2">
      <c r="D763" s="47"/>
    </row>
    <row r="764" spans="4:4" x14ac:dyDescent="0.2">
      <c r="D764" s="47"/>
    </row>
    <row r="765" spans="4:4" x14ac:dyDescent="0.2">
      <c r="D765" s="47"/>
    </row>
    <row r="766" spans="4:4" x14ac:dyDescent="0.2">
      <c r="D766" s="47"/>
    </row>
    <row r="767" spans="4:4" x14ac:dyDescent="0.2">
      <c r="D767" s="47"/>
    </row>
    <row r="768" spans="4:4" x14ac:dyDescent="0.2">
      <c r="D768" s="47"/>
    </row>
    <row r="769" spans="4:4" x14ac:dyDescent="0.2">
      <c r="D769" s="47"/>
    </row>
    <row r="770" spans="4:4" x14ac:dyDescent="0.2">
      <c r="D770" s="47"/>
    </row>
    <row r="771" spans="4:4" x14ac:dyDescent="0.2">
      <c r="D771" s="47"/>
    </row>
    <row r="772" spans="4:4" x14ac:dyDescent="0.2">
      <c r="D772" s="47"/>
    </row>
    <row r="773" spans="4:4" x14ac:dyDescent="0.2">
      <c r="D773" s="47"/>
    </row>
    <row r="774" spans="4:4" x14ac:dyDescent="0.2">
      <c r="D774" s="47"/>
    </row>
    <row r="775" spans="4:4" x14ac:dyDescent="0.2">
      <c r="D775" s="47"/>
    </row>
    <row r="776" spans="4:4" x14ac:dyDescent="0.2">
      <c r="D776" s="47"/>
    </row>
    <row r="777" spans="4:4" x14ac:dyDescent="0.2">
      <c r="D777" s="47"/>
    </row>
    <row r="778" spans="4:4" x14ac:dyDescent="0.2">
      <c r="D778" s="47"/>
    </row>
    <row r="779" spans="4:4" x14ac:dyDescent="0.2">
      <c r="D779" s="47"/>
    </row>
    <row r="780" spans="4:4" x14ac:dyDescent="0.2">
      <c r="D780" s="47"/>
    </row>
    <row r="781" spans="4:4" x14ac:dyDescent="0.2">
      <c r="D781" s="47"/>
    </row>
    <row r="782" spans="4:4" x14ac:dyDescent="0.2">
      <c r="D782" s="47"/>
    </row>
    <row r="783" spans="4:4" x14ac:dyDescent="0.2">
      <c r="D783" s="47"/>
    </row>
    <row r="784" spans="4:4" x14ac:dyDescent="0.2">
      <c r="D784" s="47"/>
    </row>
    <row r="785" spans="4:4" x14ac:dyDescent="0.2">
      <c r="D785" s="47"/>
    </row>
    <row r="786" spans="4:4" x14ac:dyDescent="0.2">
      <c r="D786" s="47"/>
    </row>
    <row r="787" spans="4:4" x14ac:dyDescent="0.2">
      <c r="D787" s="47"/>
    </row>
    <row r="788" spans="4:4" x14ac:dyDescent="0.2">
      <c r="D788" s="47"/>
    </row>
    <row r="789" spans="4:4" x14ac:dyDescent="0.2">
      <c r="D789" s="47"/>
    </row>
    <row r="790" spans="4:4" x14ac:dyDescent="0.2">
      <c r="D790" s="47"/>
    </row>
    <row r="791" spans="4:4" x14ac:dyDescent="0.2">
      <c r="D791" s="47"/>
    </row>
    <row r="792" spans="4:4" x14ac:dyDescent="0.2">
      <c r="D792" s="47"/>
    </row>
    <row r="793" spans="4:4" x14ac:dyDescent="0.2">
      <c r="D793" s="47"/>
    </row>
    <row r="794" spans="4:4" x14ac:dyDescent="0.2">
      <c r="D794" s="47"/>
    </row>
    <row r="795" spans="4:4" x14ac:dyDescent="0.2">
      <c r="D795" s="47"/>
    </row>
    <row r="796" spans="4:4" x14ac:dyDescent="0.2">
      <c r="D796" s="47"/>
    </row>
    <row r="797" spans="4:4" x14ac:dyDescent="0.2">
      <c r="D797" s="47"/>
    </row>
    <row r="798" spans="4:4" x14ac:dyDescent="0.2">
      <c r="D798" s="47"/>
    </row>
    <row r="799" spans="4:4" x14ac:dyDescent="0.2">
      <c r="D799" s="47"/>
    </row>
    <row r="800" spans="4:4" x14ac:dyDescent="0.2">
      <c r="D800" s="47"/>
    </row>
    <row r="801" spans="4:4" x14ac:dyDescent="0.2">
      <c r="D801" s="47"/>
    </row>
    <row r="802" spans="4:4" x14ac:dyDescent="0.2">
      <c r="D802" s="47"/>
    </row>
    <row r="803" spans="4:4" x14ac:dyDescent="0.2">
      <c r="D803" s="47"/>
    </row>
    <row r="804" spans="4:4" x14ac:dyDescent="0.2">
      <c r="D804" s="47"/>
    </row>
    <row r="805" spans="4:4" x14ac:dyDescent="0.2">
      <c r="D805" s="47"/>
    </row>
    <row r="806" spans="4:4" x14ac:dyDescent="0.2">
      <c r="D806" s="47"/>
    </row>
    <row r="807" spans="4:4" x14ac:dyDescent="0.2">
      <c r="D807" s="47"/>
    </row>
    <row r="808" spans="4:4" x14ac:dyDescent="0.2">
      <c r="D808" s="47"/>
    </row>
    <row r="809" spans="4:4" x14ac:dyDescent="0.2">
      <c r="D809" s="47"/>
    </row>
    <row r="810" spans="4:4" x14ac:dyDescent="0.2">
      <c r="D810" s="47"/>
    </row>
    <row r="811" spans="4:4" x14ac:dyDescent="0.2">
      <c r="D811" s="47"/>
    </row>
    <row r="812" spans="4:4" x14ac:dyDescent="0.2">
      <c r="D812" s="47"/>
    </row>
    <row r="813" spans="4:4" x14ac:dyDescent="0.2">
      <c r="D813" s="47"/>
    </row>
    <row r="814" spans="4:4" x14ac:dyDescent="0.2">
      <c r="D814" s="47"/>
    </row>
    <row r="815" spans="4:4" x14ac:dyDescent="0.2">
      <c r="D815" s="47"/>
    </row>
    <row r="816" spans="4:4" x14ac:dyDescent="0.2">
      <c r="D816" s="47"/>
    </row>
    <row r="817" spans="4:4" x14ac:dyDescent="0.2">
      <c r="D817" s="47"/>
    </row>
    <row r="818" spans="4:4" x14ac:dyDescent="0.2">
      <c r="D818" s="47"/>
    </row>
    <row r="819" spans="4:4" x14ac:dyDescent="0.2">
      <c r="D819" s="47"/>
    </row>
    <row r="820" spans="4:4" x14ac:dyDescent="0.2">
      <c r="D820" s="47"/>
    </row>
    <row r="821" spans="4:4" x14ac:dyDescent="0.2">
      <c r="D821" s="47"/>
    </row>
    <row r="822" spans="4:4" x14ac:dyDescent="0.2">
      <c r="D822" s="47"/>
    </row>
    <row r="823" spans="4:4" x14ac:dyDescent="0.2">
      <c r="D823" s="47"/>
    </row>
    <row r="824" spans="4:4" x14ac:dyDescent="0.2">
      <c r="D824" s="47"/>
    </row>
    <row r="825" spans="4:4" x14ac:dyDescent="0.2">
      <c r="D825" s="47"/>
    </row>
    <row r="826" spans="4:4" x14ac:dyDescent="0.2">
      <c r="D826" s="47"/>
    </row>
    <row r="827" spans="4:4" x14ac:dyDescent="0.2">
      <c r="D827" s="47"/>
    </row>
    <row r="828" spans="4:4" x14ac:dyDescent="0.2">
      <c r="D828" s="47"/>
    </row>
    <row r="829" spans="4:4" x14ac:dyDescent="0.2">
      <c r="D829" s="47"/>
    </row>
    <row r="830" spans="4:4" x14ac:dyDescent="0.2">
      <c r="D830" s="47"/>
    </row>
    <row r="831" spans="4:4" x14ac:dyDescent="0.2">
      <c r="D831" s="47"/>
    </row>
    <row r="832" spans="4:4" x14ac:dyDescent="0.2">
      <c r="D832" s="47"/>
    </row>
    <row r="833" spans="4:4" x14ac:dyDescent="0.2">
      <c r="D833" s="47"/>
    </row>
    <row r="834" spans="4:4" x14ac:dyDescent="0.2">
      <c r="D834" s="47"/>
    </row>
    <row r="835" spans="4:4" x14ac:dyDescent="0.2">
      <c r="D835" s="47"/>
    </row>
    <row r="836" spans="4:4" x14ac:dyDescent="0.2">
      <c r="D836" s="47"/>
    </row>
    <row r="837" spans="4:4" x14ac:dyDescent="0.2">
      <c r="D837" s="47"/>
    </row>
    <row r="838" spans="4:4" x14ac:dyDescent="0.2">
      <c r="D838" s="47"/>
    </row>
    <row r="839" spans="4:4" x14ac:dyDescent="0.2">
      <c r="D839" s="47"/>
    </row>
    <row r="840" spans="4:4" x14ac:dyDescent="0.2">
      <c r="D840" s="47"/>
    </row>
    <row r="841" spans="4:4" x14ac:dyDescent="0.2">
      <c r="D841" s="47"/>
    </row>
    <row r="842" spans="4:4" x14ac:dyDescent="0.2">
      <c r="D842" s="47"/>
    </row>
    <row r="843" spans="4:4" x14ac:dyDescent="0.2">
      <c r="D843" s="47"/>
    </row>
    <row r="844" spans="4:4" x14ac:dyDescent="0.2">
      <c r="D844" s="47"/>
    </row>
    <row r="845" spans="4:4" x14ac:dyDescent="0.2">
      <c r="D845" s="47"/>
    </row>
    <row r="846" spans="4:4" x14ac:dyDescent="0.2">
      <c r="D846" s="47"/>
    </row>
    <row r="847" spans="4:4" x14ac:dyDescent="0.2">
      <c r="D847" s="47"/>
    </row>
    <row r="848" spans="4:4" x14ac:dyDescent="0.2">
      <c r="D848" s="47"/>
    </row>
    <row r="849" spans="4:4" x14ac:dyDescent="0.2">
      <c r="D849" s="47"/>
    </row>
    <row r="850" spans="4:4" x14ac:dyDescent="0.2">
      <c r="D850" s="47"/>
    </row>
    <row r="851" spans="4:4" x14ac:dyDescent="0.2">
      <c r="D851" s="47"/>
    </row>
    <row r="852" spans="4:4" x14ac:dyDescent="0.2">
      <c r="D852" s="47"/>
    </row>
    <row r="853" spans="4:4" x14ac:dyDescent="0.2">
      <c r="D853" s="47"/>
    </row>
    <row r="854" spans="4:4" x14ac:dyDescent="0.2">
      <c r="D854" s="47"/>
    </row>
    <row r="855" spans="4:4" x14ac:dyDescent="0.2">
      <c r="D855" s="47"/>
    </row>
    <row r="856" spans="4:4" x14ac:dyDescent="0.2">
      <c r="D856" s="47"/>
    </row>
    <row r="857" spans="4:4" x14ac:dyDescent="0.2">
      <c r="D857" s="47"/>
    </row>
    <row r="858" spans="4:4" x14ac:dyDescent="0.2">
      <c r="D858" s="47"/>
    </row>
    <row r="859" spans="4:4" x14ac:dyDescent="0.2">
      <c r="D859" s="47"/>
    </row>
    <row r="860" spans="4:4" x14ac:dyDescent="0.2">
      <c r="D860" s="47"/>
    </row>
    <row r="861" spans="4:4" x14ac:dyDescent="0.2">
      <c r="D861" s="47"/>
    </row>
    <row r="862" spans="4:4" x14ac:dyDescent="0.2">
      <c r="D862" s="47"/>
    </row>
    <row r="863" spans="4:4" x14ac:dyDescent="0.2">
      <c r="D863" s="47"/>
    </row>
    <row r="864" spans="4:4" x14ac:dyDescent="0.2">
      <c r="D864" s="47"/>
    </row>
    <row r="865" spans="4:4" x14ac:dyDescent="0.2">
      <c r="D865" s="47"/>
    </row>
    <row r="866" spans="4:4" x14ac:dyDescent="0.2">
      <c r="D866" s="47"/>
    </row>
    <row r="867" spans="4:4" x14ac:dyDescent="0.2">
      <c r="D867" s="47"/>
    </row>
    <row r="868" spans="4:4" x14ac:dyDescent="0.2">
      <c r="D868" s="47"/>
    </row>
    <row r="869" spans="4:4" x14ac:dyDescent="0.2">
      <c r="D869" s="47"/>
    </row>
    <row r="870" spans="4:4" x14ac:dyDescent="0.2">
      <c r="D870" s="47"/>
    </row>
    <row r="871" spans="4:4" x14ac:dyDescent="0.2">
      <c r="D871" s="47"/>
    </row>
    <row r="872" spans="4:4" x14ac:dyDescent="0.2">
      <c r="D872" s="47"/>
    </row>
    <row r="873" spans="4:4" x14ac:dyDescent="0.2">
      <c r="D873" s="47"/>
    </row>
    <row r="874" spans="4:4" x14ac:dyDescent="0.2">
      <c r="D874" s="47"/>
    </row>
    <row r="875" spans="4:4" x14ac:dyDescent="0.2">
      <c r="D875" s="47"/>
    </row>
    <row r="876" spans="4:4" x14ac:dyDescent="0.2">
      <c r="D876" s="47"/>
    </row>
    <row r="877" spans="4:4" x14ac:dyDescent="0.2">
      <c r="D877" s="47"/>
    </row>
    <row r="878" spans="4:4" x14ac:dyDescent="0.2">
      <c r="D878" s="47"/>
    </row>
    <row r="879" spans="4:4" x14ac:dyDescent="0.2">
      <c r="D879" s="47"/>
    </row>
    <row r="880" spans="4:4" x14ac:dyDescent="0.2">
      <c r="D880" s="47"/>
    </row>
    <row r="881" spans="4:4" x14ac:dyDescent="0.2">
      <c r="D881" s="47"/>
    </row>
    <row r="882" spans="4:4" x14ac:dyDescent="0.2">
      <c r="D882" s="47"/>
    </row>
    <row r="883" spans="4:4" x14ac:dyDescent="0.2">
      <c r="D883" s="47"/>
    </row>
    <row r="884" spans="4:4" x14ac:dyDescent="0.2">
      <c r="D884" s="47"/>
    </row>
    <row r="885" spans="4:4" x14ac:dyDescent="0.2">
      <c r="D885" s="47"/>
    </row>
    <row r="886" spans="4:4" x14ac:dyDescent="0.2">
      <c r="D886" s="47"/>
    </row>
    <row r="887" spans="4:4" x14ac:dyDescent="0.2">
      <c r="D887" s="47"/>
    </row>
    <row r="888" spans="4:4" x14ac:dyDescent="0.2">
      <c r="D888" s="47"/>
    </row>
    <row r="889" spans="4:4" x14ac:dyDescent="0.2">
      <c r="D889" s="47"/>
    </row>
    <row r="890" spans="4:4" x14ac:dyDescent="0.2">
      <c r="D890" s="47"/>
    </row>
    <row r="891" spans="4:4" x14ac:dyDescent="0.2">
      <c r="D891" s="47"/>
    </row>
    <row r="892" spans="4:4" x14ac:dyDescent="0.2">
      <c r="D892" s="47"/>
    </row>
    <row r="893" spans="4:4" x14ac:dyDescent="0.2">
      <c r="D893" s="47"/>
    </row>
    <row r="894" spans="4:4" x14ac:dyDescent="0.2">
      <c r="D894" s="47"/>
    </row>
    <row r="895" spans="4:4" x14ac:dyDescent="0.2">
      <c r="D895" s="47"/>
    </row>
    <row r="896" spans="4:4" x14ac:dyDescent="0.2">
      <c r="D896" s="47"/>
    </row>
    <row r="897" spans="4:4" x14ac:dyDescent="0.2">
      <c r="D897" s="47"/>
    </row>
    <row r="898" spans="4:4" x14ac:dyDescent="0.2">
      <c r="D898" s="47"/>
    </row>
    <row r="899" spans="4:4" x14ac:dyDescent="0.2">
      <c r="D899" s="47"/>
    </row>
    <row r="900" spans="4:4" x14ac:dyDescent="0.2">
      <c r="D900" s="47"/>
    </row>
    <row r="901" spans="4:4" x14ac:dyDescent="0.2">
      <c r="D901" s="47"/>
    </row>
    <row r="902" spans="4:4" x14ac:dyDescent="0.2">
      <c r="D902" s="47"/>
    </row>
    <row r="903" spans="4:4" x14ac:dyDescent="0.2">
      <c r="D903" s="47"/>
    </row>
    <row r="904" spans="4:4" x14ac:dyDescent="0.2">
      <c r="D904" s="47"/>
    </row>
    <row r="905" spans="4:4" x14ac:dyDescent="0.2">
      <c r="D905" s="47"/>
    </row>
    <row r="906" spans="4:4" x14ac:dyDescent="0.2">
      <c r="D906" s="47"/>
    </row>
    <row r="907" spans="4:4" x14ac:dyDescent="0.2">
      <c r="D907" s="47"/>
    </row>
    <row r="908" spans="4:4" x14ac:dyDescent="0.2">
      <c r="D908" s="47"/>
    </row>
    <row r="909" spans="4:4" x14ac:dyDescent="0.2">
      <c r="D909" s="47"/>
    </row>
    <row r="910" spans="4:4" x14ac:dyDescent="0.2">
      <c r="D910" s="47"/>
    </row>
    <row r="911" spans="4:4" x14ac:dyDescent="0.2">
      <c r="D911" s="47"/>
    </row>
    <row r="912" spans="4:4" x14ac:dyDescent="0.2">
      <c r="D912" s="47"/>
    </row>
    <row r="913" spans="4:4" x14ac:dyDescent="0.2">
      <c r="D913" s="47"/>
    </row>
    <row r="914" spans="4:4" x14ac:dyDescent="0.2">
      <c r="D914" s="47"/>
    </row>
    <row r="915" spans="4:4" x14ac:dyDescent="0.2">
      <c r="D915" s="47"/>
    </row>
    <row r="916" spans="4:4" x14ac:dyDescent="0.2">
      <c r="D916" s="47"/>
    </row>
    <row r="917" spans="4:4" x14ac:dyDescent="0.2">
      <c r="D917" s="47"/>
    </row>
    <row r="918" spans="4:4" x14ac:dyDescent="0.2">
      <c r="D918" s="47"/>
    </row>
    <row r="919" spans="4:4" x14ac:dyDescent="0.2">
      <c r="D919" s="47"/>
    </row>
    <row r="920" spans="4:4" x14ac:dyDescent="0.2">
      <c r="D920" s="47"/>
    </row>
    <row r="921" spans="4:4" x14ac:dyDescent="0.2">
      <c r="D921" s="47"/>
    </row>
    <row r="922" spans="4:4" x14ac:dyDescent="0.2">
      <c r="D922" s="47"/>
    </row>
    <row r="923" spans="4:4" x14ac:dyDescent="0.2">
      <c r="D923" s="47"/>
    </row>
    <row r="924" spans="4:4" x14ac:dyDescent="0.2">
      <c r="D924" s="47"/>
    </row>
    <row r="925" spans="4:4" x14ac:dyDescent="0.2">
      <c r="D925" s="47"/>
    </row>
    <row r="926" spans="4:4" x14ac:dyDescent="0.2">
      <c r="D926" s="47"/>
    </row>
    <row r="927" spans="4:4" x14ac:dyDescent="0.2">
      <c r="D927" s="47"/>
    </row>
    <row r="928" spans="4:4" x14ac:dyDescent="0.2">
      <c r="D928" s="47"/>
    </row>
    <row r="929" spans="4:4" x14ac:dyDescent="0.2">
      <c r="D929" s="47"/>
    </row>
    <row r="930" spans="4:4" x14ac:dyDescent="0.2">
      <c r="D930" s="47"/>
    </row>
    <row r="931" spans="4:4" x14ac:dyDescent="0.2">
      <c r="D931" s="47"/>
    </row>
    <row r="932" spans="4:4" x14ac:dyDescent="0.2">
      <c r="D932" s="47"/>
    </row>
    <row r="933" spans="4:4" x14ac:dyDescent="0.2">
      <c r="D933" s="47"/>
    </row>
    <row r="934" spans="4:4" x14ac:dyDescent="0.2">
      <c r="D934" s="47"/>
    </row>
    <row r="935" spans="4:4" x14ac:dyDescent="0.2">
      <c r="D935" s="47"/>
    </row>
    <row r="936" spans="4:4" x14ac:dyDescent="0.2">
      <c r="D936" s="47"/>
    </row>
    <row r="937" spans="4:4" x14ac:dyDescent="0.2">
      <c r="D937" s="47"/>
    </row>
    <row r="938" spans="4:4" x14ac:dyDescent="0.2">
      <c r="D938" s="47"/>
    </row>
    <row r="939" spans="4:4" x14ac:dyDescent="0.2">
      <c r="D939" s="47"/>
    </row>
    <row r="940" spans="4:4" x14ac:dyDescent="0.2">
      <c r="D940" s="47"/>
    </row>
    <row r="941" spans="4:4" x14ac:dyDescent="0.2">
      <c r="D941" s="47"/>
    </row>
    <row r="942" spans="4:4" x14ac:dyDescent="0.2">
      <c r="D942" s="47"/>
    </row>
    <row r="943" spans="4:4" x14ac:dyDescent="0.2">
      <c r="D943" s="47"/>
    </row>
    <row r="944" spans="4:4" x14ac:dyDescent="0.2">
      <c r="D944" s="47"/>
    </row>
    <row r="945" spans="4:4" x14ac:dyDescent="0.2">
      <c r="D945" s="47"/>
    </row>
    <row r="946" spans="4:4" x14ac:dyDescent="0.2">
      <c r="D946" s="47"/>
    </row>
    <row r="947" spans="4:4" x14ac:dyDescent="0.2">
      <c r="D947" s="47"/>
    </row>
    <row r="948" spans="4:4" x14ac:dyDescent="0.2">
      <c r="D948" s="47"/>
    </row>
    <row r="949" spans="4:4" x14ac:dyDescent="0.2">
      <c r="D949" s="47"/>
    </row>
    <row r="950" spans="4:4" x14ac:dyDescent="0.2">
      <c r="D950" s="47"/>
    </row>
    <row r="951" spans="4:4" x14ac:dyDescent="0.2">
      <c r="D951" s="47"/>
    </row>
    <row r="952" spans="4:4" x14ac:dyDescent="0.2">
      <c r="D952" s="47"/>
    </row>
    <row r="953" spans="4:4" x14ac:dyDescent="0.2">
      <c r="D953" s="47"/>
    </row>
    <row r="954" spans="4:4" x14ac:dyDescent="0.2">
      <c r="D954" s="47"/>
    </row>
    <row r="955" spans="4:4" x14ac:dyDescent="0.2">
      <c r="D955" s="47"/>
    </row>
    <row r="956" spans="4:4" x14ac:dyDescent="0.2">
      <c r="D956" s="47"/>
    </row>
    <row r="957" spans="4:4" x14ac:dyDescent="0.2">
      <c r="D957" s="47"/>
    </row>
    <row r="958" spans="4:4" x14ac:dyDescent="0.2">
      <c r="D958" s="47"/>
    </row>
    <row r="959" spans="4:4" x14ac:dyDescent="0.2">
      <c r="D959" s="47"/>
    </row>
    <row r="960" spans="4:4" x14ac:dyDescent="0.2">
      <c r="D960" s="47"/>
    </row>
    <row r="961" spans="4:4" x14ac:dyDescent="0.2">
      <c r="D961" s="47"/>
    </row>
    <row r="962" spans="4:4" x14ac:dyDescent="0.2">
      <c r="D962" s="47"/>
    </row>
    <row r="963" spans="4:4" x14ac:dyDescent="0.2">
      <c r="D963" s="47"/>
    </row>
    <row r="964" spans="4:4" x14ac:dyDescent="0.2">
      <c r="D964" s="47"/>
    </row>
    <row r="965" spans="4:4" x14ac:dyDescent="0.2">
      <c r="D965" s="47"/>
    </row>
    <row r="966" spans="4:4" x14ac:dyDescent="0.2">
      <c r="D966" s="47"/>
    </row>
    <row r="967" spans="4:4" x14ac:dyDescent="0.2">
      <c r="D967" s="47"/>
    </row>
    <row r="968" spans="4:4" x14ac:dyDescent="0.2">
      <c r="D968" s="47"/>
    </row>
    <row r="969" spans="4:4" x14ac:dyDescent="0.2">
      <c r="D969" s="47"/>
    </row>
    <row r="970" spans="4:4" x14ac:dyDescent="0.2">
      <c r="D970" s="47"/>
    </row>
    <row r="971" spans="4:4" x14ac:dyDescent="0.2">
      <c r="D971" s="47"/>
    </row>
    <row r="972" spans="4:4" x14ac:dyDescent="0.2">
      <c r="D972" s="47"/>
    </row>
    <row r="973" spans="4:4" x14ac:dyDescent="0.2">
      <c r="D973" s="47"/>
    </row>
    <row r="974" spans="4:4" x14ac:dyDescent="0.2">
      <c r="D974" s="47"/>
    </row>
    <row r="975" spans="4:4" x14ac:dyDescent="0.2">
      <c r="D975" s="47"/>
    </row>
    <row r="976" spans="4:4" x14ac:dyDescent="0.2">
      <c r="D976" s="47"/>
    </row>
    <row r="977" spans="4:4" x14ac:dyDescent="0.2">
      <c r="D977" s="47"/>
    </row>
    <row r="978" spans="4:4" x14ac:dyDescent="0.2">
      <c r="D978" s="47"/>
    </row>
    <row r="979" spans="4:4" x14ac:dyDescent="0.2">
      <c r="D979" s="47"/>
    </row>
    <row r="980" spans="4:4" x14ac:dyDescent="0.2">
      <c r="D980" s="47"/>
    </row>
    <row r="981" spans="4:4" x14ac:dyDescent="0.2">
      <c r="D981" s="47"/>
    </row>
    <row r="982" spans="4:4" x14ac:dyDescent="0.2">
      <c r="D982" s="47"/>
    </row>
    <row r="983" spans="4:4" x14ac:dyDescent="0.2">
      <c r="D983" s="47"/>
    </row>
    <row r="984" spans="4:4" x14ac:dyDescent="0.2">
      <c r="D984" s="47"/>
    </row>
    <row r="985" spans="4:4" x14ac:dyDescent="0.2">
      <c r="D985" s="47"/>
    </row>
    <row r="986" spans="4:4" x14ac:dyDescent="0.2">
      <c r="D986" s="47"/>
    </row>
    <row r="987" spans="4:4" x14ac:dyDescent="0.2">
      <c r="D987" s="47"/>
    </row>
    <row r="988" spans="4:4" x14ac:dyDescent="0.2">
      <c r="D988" s="47"/>
    </row>
    <row r="989" spans="4:4" x14ac:dyDescent="0.2">
      <c r="D989" s="47"/>
    </row>
    <row r="990" spans="4:4" x14ac:dyDescent="0.2">
      <c r="D990" s="47"/>
    </row>
    <row r="991" spans="4:4" x14ac:dyDescent="0.2">
      <c r="D991" s="47"/>
    </row>
    <row r="992" spans="4:4" x14ac:dyDescent="0.2">
      <c r="D992" s="47"/>
    </row>
    <row r="993" spans="4:4" x14ac:dyDescent="0.2">
      <c r="D993" s="47"/>
    </row>
    <row r="994" spans="4:4" x14ac:dyDescent="0.2">
      <c r="D994" s="47"/>
    </row>
    <row r="995" spans="4:4" x14ac:dyDescent="0.2">
      <c r="D995" s="47"/>
    </row>
    <row r="996" spans="4:4" x14ac:dyDescent="0.2">
      <c r="D996" s="47"/>
    </row>
    <row r="997" spans="4:4" x14ac:dyDescent="0.2">
      <c r="D997" s="47"/>
    </row>
    <row r="998" spans="4:4" x14ac:dyDescent="0.2">
      <c r="D998" s="47"/>
    </row>
    <row r="999" spans="4:4" x14ac:dyDescent="0.2">
      <c r="D999" s="47"/>
    </row>
    <row r="1000" spans="4:4" x14ac:dyDescent="0.2">
      <c r="D1000" s="47"/>
    </row>
    <row r="1001" spans="4:4" x14ac:dyDescent="0.2">
      <c r="D1001" s="47"/>
    </row>
    <row r="1002" spans="4:4" x14ac:dyDescent="0.2">
      <c r="D1002" s="47"/>
    </row>
    <row r="1003" spans="4:4" x14ac:dyDescent="0.2">
      <c r="D1003" s="47"/>
    </row>
    <row r="1004" spans="4:4" x14ac:dyDescent="0.2">
      <c r="D1004" s="47"/>
    </row>
    <row r="1005" spans="4:4" x14ac:dyDescent="0.2">
      <c r="D1005" s="47"/>
    </row>
    <row r="1006" spans="4:4" x14ac:dyDescent="0.2">
      <c r="D1006" s="47"/>
    </row>
    <row r="1007" spans="4:4" x14ac:dyDescent="0.2">
      <c r="D1007" s="47"/>
    </row>
    <row r="1008" spans="4:4" x14ac:dyDescent="0.2">
      <c r="D1008" s="47"/>
    </row>
    <row r="1009" spans="4:4" x14ac:dyDescent="0.2">
      <c r="D1009" s="47"/>
    </row>
    <row r="1010" spans="4:4" x14ac:dyDescent="0.2">
      <c r="D1010" s="47"/>
    </row>
    <row r="1011" spans="4:4" x14ac:dyDescent="0.2">
      <c r="D1011" s="47"/>
    </row>
    <row r="1012" spans="4:4" x14ac:dyDescent="0.2">
      <c r="D1012" s="47"/>
    </row>
    <row r="1013" spans="4:4" x14ac:dyDescent="0.2">
      <c r="D1013" s="47"/>
    </row>
    <row r="1014" spans="4:4" x14ac:dyDescent="0.2">
      <c r="D1014" s="47"/>
    </row>
    <row r="1015" spans="4:4" x14ac:dyDescent="0.2">
      <c r="D1015" s="47"/>
    </row>
    <row r="1016" spans="4:4" x14ac:dyDescent="0.2">
      <c r="D1016" s="47"/>
    </row>
    <row r="1017" spans="4:4" x14ac:dyDescent="0.2">
      <c r="D1017" s="47"/>
    </row>
    <row r="1018" spans="4:4" x14ac:dyDescent="0.2">
      <c r="D1018" s="47"/>
    </row>
    <row r="1019" spans="4:4" x14ac:dyDescent="0.2">
      <c r="D1019" s="47"/>
    </row>
    <row r="1020" spans="4:4" x14ac:dyDescent="0.2">
      <c r="D1020" s="47"/>
    </row>
    <row r="1021" spans="4:4" x14ac:dyDescent="0.2">
      <c r="D1021" s="47"/>
    </row>
    <row r="1022" spans="4:4" x14ac:dyDescent="0.2">
      <c r="D1022" s="47"/>
    </row>
    <row r="1023" spans="4:4" x14ac:dyDescent="0.2">
      <c r="D1023" s="47"/>
    </row>
    <row r="1024" spans="4:4" x14ac:dyDescent="0.2">
      <c r="D1024" s="47"/>
    </row>
    <row r="1025" spans="4:4" x14ac:dyDescent="0.2">
      <c r="D1025" s="47"/>
    </row>
    <row r="1026" spans="4:4" x14ac:dyDescent="0.2">
      <c r="D1026" s="47"/>
    </row>
    <row r="1027" spans="4:4" x14ac:dyDescent="0.2">
      <c r="D1027" s="47"/>
    </row>
    <row r="1028" spans="4:4" x14ac:dyDescent="0.2">
      <c r="D1028" s="47"/>
    </row>
    <row r="1029" spans="4:4" x14ac:dyDescent="0.2">
      <c r="D1029" s="47"/>
    </row>
    <row r="1030" spans="4:4" x14ac:dyDescent="0.2">
      <c r="D1030" s="47"/>
    </row>
    <row r="1031" spans="4:4" x14ac:dyDescent="0.2">
      <c r="D1031" s="47"/>
    </row>
    <row r="1032" spans="4:4" x14ac:dyDescent="0.2">
      <c r="D1032" s="47"/>
    </row>
    <row r="1033" spans="4:4" x14ac:dyDescent="0.2">
      <c r="D1033" s="47"/>
    </row>
    <row r="1034" spans="4:4" x14ac:dyDescent="0.2">
      <c r="D1034" s="47"/>
    </row>
    <row r="1035" spans="4:4" x14ac:dyDescent="0.2">
      <c r="D1035" s="47"/>
    </row>
    <row r="1036" spans="4:4" x14ac:dyDescent="0.2">
      <c r="D1036" s="47"/>
    </row>
    <row r="1037" spans="4:4" x14ac:dyDescent="0.2">
      <c r="D1037" s="47"/>
    </row>
    <row r="1038" spans="4:4" x14ac:dyDescent="0.2">
      <c r="D1038" s="47"/>
    </row>
    <row r="1039" spans="4:4" x14ac:dyDescent="0.2">
      <c r="D1039" s="47"/>
    </row>
    <row r="1040" spans="4:4" x14ac:dyDescent="0.2">
      <c r="D1040" s="47"/>
    </row>
    <row r="1041" spans="4:4" x14ac:dyDescent="0.2">
      <c r="D1041" s="47"/>
    </row>
    <row r="1042" spans="4:4" x14ac:dyDescent="0.2">
      <c r="D1042" s="47"/>
    </row>
    <row r="1043" spans="4:4" x14ac:dyDescent="0.2">
      <c r="D1043" s="47"/>
    </row>
    <row r="1044" spans="4:4" x14ac:dyDescent="0.2">
      <c r="D1044" s="47"/>
    </row>
    <row r="1045" spans="4:4" x14ac:dyDescent="0.2">
      <c r="D1045" s="47"/>
    </row>
    <row r="1046" spans="4:4" x14ac:dyDescent="0.2">
      <c r="D1046" s="47"/>
    </row>
    <row r="1047" spans="4:4" x14ac:dyDescent="0.2">
      <c r="D1047" s="47"/>
    </row>
    <row r="1048" spans="4:4" x14ac:dyDescent="0.2">
      <c r="D1048" s="47"/>
    </row>
    <row r="1049" spans="4:4" x14ac:dyDescent="0.2">
      <c r="D1049" s="47"/>
    </row>
    <row r="1050" spans="4:4" x14ac:dyDescent="0.2">
      <c r="D1050" s="47"/>
    </row>
    <row r="1051" spans="4:4" x14ac:dyDescent="0.2">
      <c r="D1051" s="47"/>
    </row>
    <row r="1052" spans="4:4" x14ac:dyDescent="0.2">
      <c r="D1052" s="47"/>
    </row>
    <row r="1053" spans="4:4" x14ac:dyDescent="0.2">
      <c r="D1053" s="47"/>
    </row>
    <row r="1054" spans="4:4" x14ac:dyDescent="0.2">
      <c r="D1054" s="47"/>
    </row>
    <row r="1055" spans="4:4" x14ac:dyDescent="0.2">
      <c r="D1055" s="47"/>
    </row>
    <row r="1056" spans="4:4" x14ac:dyDescent="0.2">
      <c r="D1056" s="47"/>
    </row>
    <row r="1057" spans="4:4" x14ac:dyDescent="0.2">
      <c r="D1057" s="47"/>
    </row>
    <row r="1058" spans="4:4" x14ac:dyDescent="0.2">
      <c r="D1058" s="47"/>
    </row>
    <row r="1059" spans="4:4" x14ac:dyDescent="0.2">
      <c r="D1059" s="47"/>
    </row>
    <row r="1060" spans="4:4" x14ac:dyDescent="0.2">
      <c r="D1060" s="47"/>
    </row>
    <row r="1061" spans="4:4" x14ac:dyDescent="0.2">
      <c r="D1061" s="47"/>
    </row>
    <row r="1062" spans="4:4" x14ac:dyDescent="0.2">
      <c r="D1062" s="47"/>
    </row>
    <row r="1063" spans="4:4" x14ac:dyDescent="0.2">
      <c r="D1063" s="47"/>
    </row>
    <row r="1064" spans="4:4" x14ac:dyDescent="0.2">
      <c r="D1064" s="47"/>
    </row>
    <row r="1065" spans="4:4" x14ac:dyDescent="0.2">
      <c r="D1065" s="47"/>
    </row>
    <row r="1066" spans="4:4" x14ac:dyDescent="0.2">
      <c r="D1066" s="47"/>
    </row>
    <row r="1067" spans="4:4" x14ac:dyDescent="0.2">
      <c r="D1067" s="47"/>
    </row>
    <row r="1068" spans="4:4" x14ac:dyDescent="0.2">
      <c r="D1068" s="47"/>
    </row>
    <row r="1069" spans="4:4" x14ac:dyDescent="0.2">
      <c r="D1069" s="47"/>
    </row>
    <row r="1070" spans="4:4" x14ac:dyDescent="0.2">
      <c r="D1070" s="47"/>
    </row>
    <row r="1071" spans="4:4" x14ac:dyDescent="0.2">
      <c r="D1071" s="47"/>
    </row>
    <row r="1072" spans="4:4" x14ac:dyDescent="0.2">
      <c r="D1072" s="47"/>
    </row>
    <row r="1073" spans="4:4" x14ac:dyDescent="0.2">
      <c r="D1073" s="47"/>
    </row>
    <row r="1074" spans="4:4" x14ac:dyDescent="0.2">
      <c r="D1074" s="47"/>
    </row>
    <row r="1075" spans="4:4" x14ac:dyDescent="0.2">
      <c r="D1075" s="47"/>
    </row>
    <row r="1076" spans="4:4" x14ac:dyDescent="0.2">
      <c r="D1076" s="47"/>
    </row>
    <row r="1077" spans="4:4" x14ac:dyDescent="0.2">
      <c r="D1077" s="47"/>
    </row>
    <row r="1078" spans="4:4" x14ac:dyDescent="0.2">
      <c r="D1078" s="47"/>
    </row>
    <row r="1079" spans="4:4" x14ac:dyDescent="0.2">
      <c r="D1079" s="47"/>
    </row>
    <row r="1080" spans="4:4" x14ac:dyDescent="0.2">
      <c r="D1080" s="47"/>
    </row>
    <row r="1081" spans="4:4" x14ac:dyDescent="0.2">
      <c r="D1081" s="47"/>
    </row>
    <row r="1082" spans="4:4" x14ac:dyDescent="0.2">
      <c r="D1082" s="47"/>
    </row>
    <row r="1083" spans="4:4" x14ac:dyDescent="0.2">
      <c r="D1083" s="47"/>
    </row>
    <row r="1084" spans="4:4" x14ac:dyDescent="0.2">
      <c r="D1084" s="47"/>
    </row>
    <row r="1085" spans="4:4" x14ac:dyDescent="0.2">
      <c r="D1085" s="47"/>
    </row>
    <row r="1086" spans="4:4" x14ac:dyDescent="0.2">
      <c r="D1086" s="47"/>
    </row>
    <row r="1087" spans="4:4" x14ac:dyDescent="0.2">
      <c r="D1087" s="47"/>
    </row>
    <row r="1088" spans="4:4" x14ac:dyDescent="0.2">
      <c r="D1088" s="47"/>
    </row>
    <row r="1089" spans="4:4" x14ac:dyDescent="0.2">
      <c r="D1089" s="47"/>
    </row>
    <row r="1090" spans="4:4" x14ac:dyDescent="0.2">
      <c r="D1090" s="47"/>
    </row>
    <row r="1091" spans="4:4" x14ac:dyDescent="0.2">
      <c r="D1091" s="47"/>
    </row>
    <row r="1092" spans="4:4" x14ac:dyDescent="0.2">
      <c r="D1092" s="47"/>
    </row>
    <row r="1093" spans="4:4" x14ac:dyDescent="0.2">
      <c r="D1093" s="47"/>
    </row>
    <row r="1094" spans="4:4" x14ac:dyDescent="0.2">
      <c r="D1094" s="47"/>
    </row>
    <row r="1095" spans="4:4" x14ac:dyDescent="0.2">
      <c r="D1095" s="47"/>
    </row>
    <row r="1096" spans="4:4" x14ac:dyDescent="0.2">
      <c r="D1096" s="47"/>
    </row>
    <row r="1097" spans="4:4" x14ac:dyDescent="0.2">
      <c r="D1097" s="47"/>
    </row>
    <row r="1098" spans="4:4" x14ac:dyDescent="0.2">
      <c r="D1098" s="47"/>
    </row>
    <row r="1099" spans="4:4" x14ac:dyDescent="0.2">
      <c r="D1099" s="47"/>
    </row>
    <row r="1100" spans="4:4" x14ac:dyDescent="0.2">
      <c r="D1100" s="47"/>
    </row>
    <row r="1101" spans="4:4" x14ac:dyDescent="0.2">
      <c r="D1101" s="47"/>
    </row>
    <row r="1102" spans="4:4" x14ac:dyDescent="0.2">
      <c r="D1102" s="47"/>
    </row>
    <row r="1103" spans="4:4" x14ac:dyDescent="0.2">
      <c r="D1103" s="47"/>
    </row>
    <row r="1104" spans="4:4" x14ac:dyDescent="0.2">
      <c r="D1104" s="47"/>
    </row>
    <row r="1105" spans="4:4" x14ac:dyDescent="0.2">
      <c r="D1105" s="47"/>
    </row>
    <row r="1106" spans="4:4" x14ac:dyDescent="0.2">
      <c r="D1106" s="47"/>
    </row>
    <row r="1107" spans="4:4" x14ac:dyDescent="0.2">
      <c r="D1107" s="47"/>
    </row>
    <row r="1108" spans="4:4" x14ac:dyDescent="0.2">
      <c r="D1108" s="47"/>
    </row>
    <row r="1109" spans="4:4" x14ac:dyDescent="0.2">
      <c r="D1109" s="47"/>
    </row>
    <row r="1110" spans="4:4" x14ac:dyDescent="0.2">
      <c r="D1110" s="47"/>
    </row>
    <row r="1111" spans="4:4" x14ac:dyDescent="0.2">
      <c r="D1111" s="47"/>
    </row>
    <row r="1112" spans="4:4" x14ac:dyDescent="0.2">
      <c r="D1112" s="47"/>
    </row>
    <row r="1113" spans="4:4" x14ac:dyDescent="0.2">
      <c r="D1113" s="47"/>
    </row>
    <row r="1114" spans="4:4" x14ac:dyDescent="0.2">
      <c r="D1114" s="47"/>
    </row>
    <row r="1115" spans="4:4" x14ac:dyDescent="0.2">
      <c r="D1115" s="47"/>
    </row>
    <row r="1116" spans="4:4" x14ac:dyDescent="0.2">
      <c r="D1116" s="47"/>
    </row>
    <row r="1117" spans="4:4" x14ac:dyDescent="0.2">
      <c r="D1117" s="47"/>
    </row>
    <row r="1118" spans="4:4" x14ac:dyDescent="0.2">
      <c r="D1118" s="47"/>
    </row>
    <row r="1119" spans="4:4" x14ac:dyDescent="0.2">
      <c r="D1119" s="47"/>
    </row>
    <row r="1120" spans="4:4" x14ac:dyDescent="0.2">
      <c r="D1120" s="47"/>
    </row>
    <row r="1121" spans="4:4" x14ac:dyDescent="0.2">
      <c r="D1121" s="47"/>
    </row>
    <row r="1122" spans="4:4" x14ac:dyDescent="0.2">
      <c r="D1122" s="47"/>
    </row>
    <row r="1123" spans="4:4" x14ac:dyDescent="0.2">
      <c r="D1123" s="47"/>
    </row>
    <row r="1124" spans="4:4" x14ac:dyDescent="0.2">
      <c r="D1124" s="47"/>
    </row>
    <row r="1125" spans="4:4" x14ac:dyDescent="0.2">
      <c r="D1125" s="47"/>
    </row>
    <row r="1126" spans="4:4" x14ac:dyDescent="0.2">
      <c r="D1126" s="47"/>
    </row>
    <row r="1127" spans="4:4" x14ac:dyDescent="0.2">
      <c r="D1127" s="47"/>
    </row>
    <row r="1128" spans="4:4" x14ac:dyDescent="0.2">
      <c r="D1128" s="47"/>
    </row>
    <row r="1129" spans="4:4" x14ac:dyDescent="0.2">
      <c r="D1129" s="47"/>
    </row>
    <row r="1130" spans="4:4" x14ac:dyDescent="0.2">
      <c r="D1130" s="47"/>
    </row>
    <row r="1131" spans="4:4" x14ac:dyDescent="0.2">
      <c r="D1131" s="47"/>
    </row>
    <row r="1132" spans="4:4" x14ac:dyDescent="0.2">
      <c r="D1132" s="47"/>
    </row>
    <row r="1133" spans="4:4" x14ac:dyDescent="0.2">
      <c r="D1133" s="47"/>
    </row>
    <row r="1134" spans="4:4" x14ac:dyDescent="0.2">
      <c r="D1134" s="47"/>
    </row>
    <row r="1135" spans="4:4" x14ac:dyDescent="0.2">
      <c r="D1135" s="47"/>
    </row>
    <row r="1136" spans="4:4" x14ac:dyDescent="0.2">
      <c r="D1136" s="47"/>
    </row>
    <row r="1137" spans="4:4" x14ac:dyDescent="0.2">
      <c r="D1137" s="47"/>
    </row>
    <row r="1138" spans="4:4" x14ac:dyDescent="0.2">
      <c r="D1138" s="47"/>
    </row>
    <row r="1139" spans="4:4" x14ac:dyDescent="0.2">
      <c r="D1139" s="47"/>
    </row>
    <row r="1140" spans="4:4" x14ac:dyDescent="0.2">
      <c r="D1140" s="47"/>
    </row>
    <row r="1141" spans="4:4" x14ac:dyDescent="0.2">
      <c r="D1141" s="47"/>
    </row>
    <row r="1142" spans="4:4" x14ac:dyDescent="0.2">
      <c r="D1142" s="47"/>
    </row>
    <row r="1143" spans="4:4" x14ac:dyDescent="0.2">
      <c r="D1143" s="47"/>
    </row>
    <row r="1144" spans="4:4" x14ac:dyDescent="0.2">
      <c r="D1144" s="47"/>
    </row>
    <row r="1145" spans="4:4" x14ac:dyDescent="0.2">
      <c r="D1145" s="47"/>
    </row>
    <row r="1146" spans="4:4" x14ac:dyDescent="0.2">
      <c r="D1146" s="47"/>
    </row>
    <row r="1147" spans="4:4" x14ac:dyDescent="0.2">
      <c r="D1147" s="47"/>
    </row>
    <row r="1148" spans="4:4" x14ac:dyDescent="0.2">
      <c r="D1148" s="47"/>
    </row>
    <row r="1149" spans="4:4" x14ac:dyDescent="0.2">
      <c r="D1149" s="47"/>
    </row>
    <row r="1150" spans="4:4" x14ac:dyDescent="0.2">
      <c r="D1150" s="47"/>
    </row>
    <row r="1151" spans="4:4" x14ac:dyDescent="0.2">
      <c r="D1151" s="47"/>
    </row>
    <row r="1152" spans="4:4" x14ac:dyDescent="0.2">
      <c r="D1152" s="47"/>
    </row>
    <row r="1153" spans="4:4" x14ac:dyDescent="0.2">
      <c r="D1153" s="47"/>
    </row>
    <row r="1154" spans="4:4" x14ac:dyDescent="0.2">
      <c r="D1154" s="47"/>
    </row>
    <row r="1155" spans="4:4" x14ac:dyDescent="0.2">
      <c r="D1155" s="47"/>
    </row>
    <row r="1156" spans="4:4" x14ac:dyDescent="0.2">
      <c r="D1156" s="47"/>
    </row>
    <row r="1157" spans="4:4" x14ac:dyDescent="0.2">
      <c r="D1157" s="47"/>
    </row>
    <row r="1158" spans="4:4" x14ac:dyDescent="0.2">
      <c r="D1158" s="47"/>
    </row>
    <row r="1159" spans="4:4" x14ac:dyDescent="0.2">
      <c r="D1159" s="47"/>
    </row>
    <row r="1160" spans="4:4" x14ac:dyDescent="0.2">
      <c r="D1160" s="47"/>
    </row>
    <row r="1161" spans="4:4" x14ac:dyDescent="0.2">
      <c r="D1161" s="47"/>
    </row>
    <row r="1162" spans="4:4" x14ac:dyDescent="0.2">
      <c r="D1162" s="47"/>
    </row>
    <row r="1163" spans="4:4" x14ac:dyDescent="0.2">
      <c r="D1163" s="47"/>
    </row>
    <row r="1164" spans="4:4" x14ac:dyDescent="0.2">
      <c r="D1164" s="47"/>
    </row>
    <row r="1165" spans="4:4" x14ac:dyDescent="0.2">
      <c r="D1165" s="47"/>
    </row>
    <row r="1166" spans="4:4" x14ac:dyDescent="0.2">
      <c r="D1166" s="47"/>
    </row>
    <row r="1167" spans="4:4" x14ac:dyDescent="0.2">
      <c r="D1167" s="47"/>
    </row>
    <row r="1168" spans="4:4" x14ac:dyDescent="0.2">
      <c r="D1168" s="47"/>
    </row>
    <row r="1169" spans="4:4" x14ac:dyDescent="0.2">
      <c r="D1169" s="47"/>
    </row>
    <row r="1170" spans="4:4" x14ac:dyDescent="0.2">
      <c r="D1170" s="47"/>
    </row>
    <row r="1171" spans="4:4" x14ac:dyDescent="0.2">
      <c r="D1171" s="47"/>
    </row>
    <row r="1172" spans="4:4" x14ac:dyDescent="0.2">
      <c r="D1172" s="47"/>
    </row>
    <row r="1173" spans="4:4" x14ac:dyDescent="0.2">
      <c r="D1173" s="47"/>
    </row>
    <row r="1174" spans="4:4" x14ac:dyDescent="0.2">
      <c r="D1174" s="47"/>
    </row>
    <row r="1175" spans="4:4" x14ac:dyDescent="0.2">
      <c r="D1175" s="47"/>
    </row>
    <row r="1176" spans="4:4" x14ac:dyDescent="0.2">
      <c r="D1176" s="47"/>
    </row>
    <row r="1177" spans="4:4" x14ac:dyDescent="0.2">
      <c r="D1177" s="47"/>
    </row>
    <row r="1178" spans="4:4" x14ac:dyDescent="0.2">
      <c r="D1178" s="47"/>
    </row>
    <row r="1179" spans="4:4" x14ac:dyDescent="0.2">
      <c r="D1179" s="47"/>
    </row>
    <row r="1180" spans="4:4" x14ac:dyDescent="0.2">
      <c r="D1180" s="47"/>
    </row>
    <row r="1181" spans="4:4" x14ac:dyDescent="0.2">
      <c r="D1181" s="47"/>
    </row>
    <row r="1182" spans="4:4" x14ac:dyDescent="0.2">
      <c r="D1182" s="47"/>
    </row>
    <row r="1183" spans="4:4" x14ac:dyDescent="0.2">
      <c r="D1183" s="47"/>
    </row>
    <row r="1184" spans="4:4" x14ac:dyDescent="0.2">
      <c r="D1184" s="47"/>
    </row>
    <row r="1185" spans="4:4" x14ac:dyDescent="0.2">
      <c r="D1185" s="47"/>
    </row>
    <row r="1186" spans="4:4" x14ac:dyDescent="0.2">
      <c r="D1186" s="47"/>
    </row>
    <row r="1187" spans="4:4" x14ac:dyDescent="0.2">
      <c r="D1187" s="47"/>
    </row>
    <row r="1188" spans="4:4" x14ac:dyDescent="0.2">
      <c r="D1188" s="47"/>
    </row>
    <row r="1189" spans="4:4" x14ac:dyDescent="0.2">
      <c r="D1189" s="47"/>
    </row>
    <row r="1190" spans="4:4" x14ac:dyDescent="0.2">
      <c r="D1190" s="47"/>
    </row>
    <row r="1191" spans="4:4" x14ac:dyDescent="0.2">
      <c r="D1191" s="47"/>
    </row>
    <row r="1192" spans="4:4" x14ac:dyDescent="0.2">
      <c r="D1192" s="47"/>
    </row>
    <row r="1193" spans="4:4" x14ac:dyDescent="0.2">
      <c r="D1193" s="47"/>
    </row>
    <row r="1194" spans="4:4" x14ac:dyDescent="0.2">
      <c r="D1194" s="47"/>
    </row>
    <row r="1195" spans="4:4" x14ac:dyDescent="0.2">
      <c r="D1195" s="47"/>
    </row>
    <row r="1196" spans="4:4" x14ac:dyDescent="0.2">
      <c r="D1196" s="47"/>
    </row>
    <row r="1197" spans="4:4" x14ac:dyDescent="0.2">
      <c r="D1197" s="47"/>
    </row>
    <row r="1198" spans="4:4" x14ac:dyDescent="0.2">
      <c r="D1198" s="47"/>
    </row>
    <row r="1199" spans="4:4" x14ac:dyDescent="0.2">
      <c r="D1199" s="47"/>
    </row>
    <row r="1200" spans="4:4" x14ac:dyDescent="0.2">
      <c r="D1200" s="47"/>
    </row>
    <row r="1201" spans="4:4" x14ac:dyDescent="0.2">
      <c r="D1201" s="47"/>
    </row>
    <row r="1202" spans="4:4" x14ac:dyDescent="0.2">
      <c r="D1202" s="47"/>
    </row>
    <row r="1203" spans="4:4" x14ac:dyDescent="0.2">
      <c r="D1203" s="47"/>
    </row>
    <row r="1204" spans="4:4" x14ac:dyDescent="0.2">
      <c r="D1204" s="47"/>
    </row>
    <row r="1205" spans="4:4" x14ac:dyDescent="0.2">
      <c r="D1205" s="47"/>
    </row>
    <row r="1206" spans="4:4" x14ac:dyDescent="0.2">
      <c r="D1206" s="47"/>
    </row>
    <row r="1207" spans="4:4" x14ac:dyDescent="0.2">
      <c r="D1207" s="47"/>
    </row>
    <row r="1208" spans="4:4" x14ac:dyDescent="0.2">
      <c r="D1208" s="47"/>
    </row>
    <row r="1209" spans="4:4" x14ac:dyDescent="0.2">
      <c r="D1209" s="47"/>
    </row>
    <row r="1210" spans="4:4" x14ac:dyDescent="0.2">
      <c r="D1210" s="47"/>
    </row>
    <row r="1211" spans="4:4" x14ac:dyDescent="0.2">
      <c r="D1211" s="47"/>
    </row>
    <row r="1212" spans="4:4" x14ac:dyDescent="0.2">
      <c r="D1212" s="47"/>
    </row>
    <row r="1213" spans="4:4" x14ac:dyDescent="0.2">
      <c r="D1213" s="47"/>
    </row>
    <row r="1214" spans="4:4" x14ac:dyDescent="0.2">
      <c r="D1214" s="47"/>
    </row>
    <row r="1215" spans="4:4" x14ac:dyDescent="0.2">
      <c r="D1215" s="47"/>
    </row>
    <row r="1216" spans="4:4" x14ac:dyDescent="0.2">
      <c r="D1216" s="47"/>
    </row>
    <row r="1217" spans="4:4" x14ac:dyDescent="0.2">
      <c r="D1217" s="47"/>
    </row>
    <row r="1218" spans="4:4" x14ac:dyDescent="0.2">
      <c r="D1218" s="47"/>
    </row>
    <row r="1219" spans="4:4" x14ac:dyDescent="0.2">
      <c r="D1219" s="47"/>
    </row>
    <row r="1220" spans="4:4" x14ac:dyDescent="0.2">
      <c r="D1220" s="47"/>
    </row>
    <row r="1221" spans="4:4" x14ac:dyDescent="0.2">
      <c r="D1221" s="47"/>
    </row>
    <row r="1222" spans="4:4" x14ac:dyDescent="0.2">
      <c r="D1222" s="47"/>
    </row>
    <row r="1223" spans="4:4" x14ac:dyDescent="0.2">
      <c r="D1223" s="47"/>
    </row>
    <row r="1224" spans="4:4" x14ac:dyDescent="0.2">
      <c r="D1224" s="47"/>
    </row>
    <row r="1225" spans="4:4" x14ac:dyDescent="0.2">
      <c r="D1225" s="47"/>
    </row>
    <row r="1226" spans="4:4" x14ac:dyDescent="0.2">
      <c r="D1226" s="47"/>
    </row>
    <row r="1227" spans="4:4" x14ac:dyDescent="0.2">
      <c r="D1227" s="47"/>
    </row>
    <row r="1228" spans="4:4" x14ac:dyDescent="0.2">
      <c r="D1228" s="47"/>
    </row>
    <row r="1229" spans="4:4" x14ac:dyDescent="0.2">
      <c r="D1229" s="47"/>
    </row>
    <row r="1230" spans="4:4" x14ac:dyDescent="0.2">
      <c r="D1230" s="47"/>
    </row>
    <row r="1231" spans="4:4" x14ac:dyDescent="0.2">
      <c r="D1231" s="47"/>
    </row>
    <row r="1232" spans="4:4" x14ac:dyDescent="0.2">
      <c r="D1232" s="47"/>
    </row>
    <row r="1233" spans="4:4" x14ac:dyDescent="0.2">
      <c r="D1233" s="47"/>
    </row>
    <row r="1234" spans="4:4" x14ac:dyDescent="0.2">
      <c r="D1234" s="47"/>
    </row>
    <row r="1235" spans="4:4" x14ac:dyDescent="0.2">
      <c r="D1235" s="47"/>
    </row>
    <row r="1236" spans="4:4" x14ac:dyDescent="0.2">
      <c r="D1236" s="47"/>
    </row>
    <row r="1237" spans="4:4" x14ac:dyDescent="0.2">
      <c r="D1237" s="47"/>
    </row>
    <row r="1238" spans="4:4" x14ac:dyDescent="0.2">
      <c r="D1238" s="47"/>
    </row>
    <row r="1239" spans="4:4" x14ac:dyDescent="0.2">
      <c r="D1239" s="47"/>
    </row>
    <row r="1240" spans="4:4" x14ac:dyDescent="0.2">
      <c r="D1240" s="47"/>
    </row>
    <row r="1241" spans="4:4" x14ac:dyDescent="0.2">
      <c r="D1241" s="47"/>
    </row>
    <row r="1242" spans="4:4" x14ac:dyDescent="0.2">
      <c r="D1242" s="47"/>
    </row>
    <row r="1243" spans="4:4" x14ac:dyDescent="0.2">
      <c r="D1243" s="47"/>
    </row>
    <row r="1244" spans="4:4" x14ac:dyDescent="0.2">
      <c r="D1244" s="47"/>
    </row>
    <row r="1245" spans="4:4" x14ac:dyDescent="0.2">
      <c r="D1245" s="47"/>
    </row>
    <row r="1246" spans="4:4" x14ac:dyDescent="0.2">
      <c r="D1246" s="47"/>
    </row>
    <row r="1247" spans="4:4" x14ac:dyDescent="0.2">
      <c r="D1247" s="47"/>
    </row>
    <row r="1248" spans="4:4" x14ac:dyDescent="0.2">
      <c r="D1248" s="47"/>
    </row>
    <row r="1249" spans="4:4" x14ac:dyDescent="0.2">
      <c r="D1249" s="47"/>
    </row>
    <row r="1250" spans="4:4" x14ac:dyDescent="0.2">
      <c r="D1250" s="47"/>
    </row>
    <row r="1251" spans="4:4" x14ac:dyDescent="0.2">
      <c r="D1251" s="47"/>
    </row>
    <row r="1252" spans="4:4" x14ac:dyDescent="0.2">
      <c r="D1252" s="47"/>
    </row>
    <row r="1253" spans="4:4" x14ac:dyDescent="0.2">
      <c r="D1253" s="47"/>
    </row>
    <row r="1254" spans="4:4" x14ac:dyDescent="0.2">
      <c r="D1254" s="47"/>
    </row>
    <row r="1255" spans="4:4" x14ac:dyDescent="0.2">
      <c r="D1255" s="47"/>
    </row>
    <row r="1256" spans="4:4" x14ac:dyDescent="0.2">
      <c r="D1256" s="47"/>
    </row>
    <row r="1257" spans="4:4" x14ac:dyDescent="0.2">
      <c r="D1257" s="47"/>
    </row>
    <row r="1258" spans="4:4" x14ac:dyDescent="0.2">
      <c r="D1258" s="47"/>
    </row>
    <row r="1259" spans="4:4" x14ac:dyDescent="0.2">
      <c r="D1259" s="47"/>
    </row>
    <row r="1260" spans="4:4" x14ac:dyDescent="0.2">
      <c r="D1260" s="47"/>
    </row>
    <row r="1261" spans="4:4" x14ac:dyDescent="0.2">
      <c r="D1261" s="47"/>
    </row>
    <row r="1262" spans="4:4" x14ac:dyDescent="0.2">
      <c r="D1262" s="47"/>
    </row>
    <row r="1263" spans="4:4" x14ac:dyDescent="0.2">
      <c r="D1263" s="47"/>
    </row>
    <row r="1264" spans="4:4" x14ac:dyDescent="0.2">
      <c r="D1264" s="47"/>
    </row>
    <row r="1265" spans="4:4" x14ac:dyDescent="0.2">
      <c r="D1265" s="47"/>
    </row>
    <row r="1266" spans="4:4" x14ac:dyDescent="0.2">
      <c r="D1266" s="47"/>
    </row>
    <row r="1267" spans="4:4" x14ac:dyDescent="0.2">
      <c r="D1267" s="47"/>
    </row>
    <row r="1268" spans="4:4" x14ac:dyDescent="0.2">
      <c r="D1268" s="47"/>
    </row>
    <row r="1269" spans="4:4" x14ac:dyDescent="0.2">
      <c r="D1269" s="47"/>
    </row>
    <row r="1270" spans="4:4" x14ac:dyDescent="0.2">
      <c r="D1270" s="47"/>
    </row>
    <row r="1271" spans="4:4" x14ac:dyDescent="0.2">
      <c r="D1271" s="47"/>
    </row>
    <row r="1272" spans="4:4" x14ac:dyDescent="0.2">
      <c r="D1272" s="47"/>
    </row>
    <row r="1273" spans="4:4" x14ac:dyDescent="0.2">
      <c r="D1273" s="47"/>
    </row>
    <row r="1274" spans="4:4" x14ac:dyDescent="0.2">
      <c r="D1274" s="47"/>
    </row>
    <row r="1275" spans="4:4" x14ac:dyDescent="0.2">
      <c r="D1275" s="47"/>
    </row>
    <row r="1276" spans="4:4" x14ac:dyDescent="0.2">
      <c r="D1276" s="47"/>
    </row>
    <row r="1277" spans="4:4" x14ac:dyDescent="0.2">
      <c r="D1277" s="47"/>
    </row>
    <row r="1278" spans="4:4" x14ac:dyDescent="0.2">
      <c r="D1278" s="47"/>
    </row>
    <row r="1279" spans="4:4" x14ac:dyDescent="0.2">
      <c r="D1279" s="47"/>
    </row>
    <row r="1280" spans="4:4" x14ac:dyDescent="0.2">
      <c r="D1280" s="47"/>
    </row>
    <row r="1281" spans="4:4" x14ac:dyDescent="0.2">
      <c r="D1281" s="47"/>
    </row>
    <row r="1282" spans="4:4" x14ac:dyDescent="0.2">
      <c r="D1282" s="47"/>
    </row>
    <row r="1283" spans="4:4" x14ac:dyDescent="0.2">
      <c r="D1283" s="47"/>
    </row>
    <row r="1284" spans="4:4" x14ac:dyDescent="0.2">
      <c r="D1284" s="47"/>
    </row>
    <row r="1285" spans="4:4" x14ac:dyDescent="0.2">
      <c r="D1285" s="47"/>
    </row>
    <row r="1286" spans="4:4" x14ac:dyDescent="0.2">
      <c r="D1286" s="47"/>
    </row>
    <row r="1287" spans="4:4" x14ac:dyDescent="0.2">
      <c r="D1287" s="47"/>
    </row>
    <row r="1288" spans="4:4" x14ac:dyDescent="0.2">
      <c r="D1288" s="47"/>
    </row>
    <row r="1289" spans="4:4" x14ac:dyDescent="0.2">
      <c r="D1289" s="47"/>
    </row>
    <row r="1290" spans="4:4" x14ac:dyDescent="0.2">
      <c r="D1290" s="47"/>
    </row>
    <row r="1291" spans="4:4" x14ac:dyDescent="0.2">
      <c r="D1291" s="47"/>
    </row>
    <row r="1292" spans="4:4" x14ac:dyDescent="0.2">
      <c r="D1292" s="47"/>
    </row>
    <row r="1293" spans="4:4" x14ac:dyDescent="0.2">
      <c r="D1293" s="47"/>
    </row>
    <row r="1294" spans="4:4" x14ac:dyDescent="0.2">
      <c r="D1294" s="47"/>
    </row>
    <row r="1295" spans="4:4" x14ac:dyDescent="0.2">
      <c r="D1295" s="47"/>
    </row>
    <row r="1296" spans="4:4" x14ac:dyDescent="0.2">
      <c r="D1296" s="47"/>
    </row>
    <row r="1297" spans="4:4" x14ac:dyDescent="0.2">
      <c r="D1297" s="47"/>
    </row>
    <row r="1298" spans="4:4" x14ac:dyDescent="0.2">
      <c r="D1298" s="47"/>
    </row>
    <row r="1299" spans="4:4" x14ac:dyDescent="0.2">
      <c r="D1299" s="47"/>
    </row>
    <row r="1300" spans="4:4" x14ac:dyDescent="0.2">
      <c r="D1300" s="47"/>
    </row>
    <row r="1301" spans="4:4" x14ac:dyDescent="0.2">
      <c r="D1301" s="47"/>
    </row>
    <row r="1302" spans="4:4" x14ac:dyDescent="0.2">
      <c r="D1302" s="47"/>
    </row>
    <row r="1303" spans="4:4" x14ac:dyDescent="0.2">
      <c r="D1303" s="47"/>
    </row>
    <row r="1304" spans="4:4" x14ac:dyDescent="0.2">
      <c r="D1304" s="47"/>
    </row>
    <row r="1305" spans="4:4" x14ac:dyDescent="0.2">
      <c r="D1305" s="47"/>
    </row>
    <row r="1306" spans="4:4" x14ac:dyDescent="0.2">
      <c r="D1306" s="47"/>
    </row>
    <row r="1307" spans="4:4" x14ac:dyDescent="0.2">
      <c r="D1307" s="47"/>
    </row>
    <row r="1308" spans="4:4" x14ac:dyDescent="0.2">
      <c r="D1308" s="47"/>
    </row>
    <row r="1309" spans="4:4" x14ac:dyDescent="0.2">
      <c r="D1309" s="47"/>
    </row>
    <row r="1310" spans="4:4" x14ac:dyDescent="0.2">
      <c r="D1310" s="47"/>
    </row>
    <row r="1311" spans="4:4" x14ac:dyDescent="0.2">
      <c r="D1311" s="47"/>
    </row>
    <row r="1312" spans="4:4" x14ac:dyDescent="0.2">
      <c r="D1312" s="47"/>
    </row>
    <row r="1313" spans="4:4" x14ac:dyDescent="0.2">
      <c r="D1313" s="47"/>
    </row>
    <row r="1314" spans="4:4" x14ac:dyDescent="0.2">
      <c r="D1314" s="47"/>
    </row>
    <row r="1315" spans="4:4" x14ac:dyDescent="0.2">
      <c r="D1315" s="47"/>
    </row>
    <row r="1316" spans="4:4" x14ac:dyDescent="0.2">
      <c r="D1316" s="47"/>
    </row>
    <row r="1317" spans="4:4" x14ac:dyDescent="0.2">
      <c r="D1317" s="47"/>
    </row>
    <row r="1318" spans="4:4" x14ac:dyDescent="0.2">
      <c r="D1318" s="47"/>
    </row>
    <row r="1319" spans="4:4" x14ac:dyDescent="0.2">
      <c r="D1319" s="47"/>
    </row>
    <row r="1320" spans="4:4" x14ac:dyDescent="0.2">
      <c r="D1320" s="47"/>
    </row>
    <row r="1321" spans="4:4" x14ac:dyDescent="0.2">
      <c r="D1321" s="47"/>
    </row>
    <row r="1322" spans="4:4" x14ac:dyDescent="0.2">
      <c r="D1322" s="47"/>
    </row>
    <row r="1323" spans="4:4" x14ac:dyDescent="0.2">
      <c r="D1323" s="47"/>
    </row>
    <row r="1324" spans="4:4" x14ac:dyDescent="0.2">
      <c r="D1324" s="47"/>
    </row>
    <row r="1325" spans="4:4" x14ac:dyDescent="0.2">
      <c r="D1325" s="47"/>
    </row>
    <row r="1326" spans="4:4" x14ac:dyDescent="0.2">
      <c r="D1326" s="47"/>
    </row>
    <row r="1327" spans="4:4" x14ac:dyDescent="0.2">
      <c r="D1327" s="47"/>
    </row>
    <row r="1328" spans="4:4" x14ac:dyDescent="0.2">
      <c r="D1328" s="47"/>
    </row>
    <row r="1329" spans="4:4" x14ac:dyDescent="0.2">
      <c r="D1329" s="47"/>
    </row>
    <row r="1330" spans="4:4" x14ac:dyDescent="0.2">
      <c r="D1330" s="47"/>
    </row>
    <row r="1331" spans="4:4" x14ac:dyDescent="0.2">
      <c r="D1331" s="47"/>
    </row>
    <row r="1332" spans="4:4" x14ac:dyDescent="0.2">
      <c r="D1332" s="47"/>
    </row>
    <row r="1333" spans="4:4" x14ac:dyDescent="0.2">
      <c r="D1333" s="47"/>
    </row>
    <row r="1334" spans="4:4" x14ac:dyDescent="0.2">
      <c r="D1334" s="47"/>
    </row>
    <row r="1335" spans="4:4" x14ac:dyDescent="0.2">
      <c r="D1335" s="47"/>
    </row>
    <row r="1336" spans="4:4" x14ac:dyDescent="0.2">
      <c r="D1336" s="47"/>
    </row>
    <row r="1337" spans="4:4" x14ac:dyDescent="0.2">
      <c r="D1337" s="47"/>
    </row>
    <row r="1338" spans="4:4" x14ac:dyDescent="0.2">
      <c r="D1338" s="47"/>
    </row>
    <row r="1339" spans="4:4" x14ac:dyDescent="0.2">
      <c r="D1339" s="47"/>
    </row>
    <row r="1340" spans="4:4" x14ac:dyDescent="0.2">
      <c r="D1340" s="47"/>
    </row>
    <row r="1341" spans="4:4" x14ac:dyDescent="0.2">
      <c r="D1341" s="47"/>
    </row>
    <row r="1342" spans="4:4" x14ac:dyDescent="0.2">
      <c r="D1342" s="47"/>
    </row>
    <row r="1343" spans="4:4" x14ac:dyDescent="0.2">
      <c r="D1343" s="47"/>
    </row>
    <row r="1344" spans="4:4" x14ac:dyDescent="0.2">
      <c r="D1344" s="47"/>
    </row>
    <row r="1345" spans="4:4" x14ac:dyDescent="0.2">
      <c r="D1345" s="47"/>
    </row>
    <row r="1346" spans="4:4" x14ac:dyDescent="0.2">
      <c r="D1346" s="47"/>
    </row>
    <row r="1347" spans="4:4" x14ac:dyDescent="0.2">
      <c r="D1347" s="47"/>
    </row>
    <row r="1348" spans="4:4" x14ac:dyDescent="0.2">
      <c r="D1348" s="47"/>
    </row>
    <row r="1349" spans="4:4" x14ac:dyDescent="0.2">
      <c r="D1349" s="47"/>
    </row>
    <row r="1350" spans="4:4" x14ac:dyDescent="0.2">
      <c r="D1350" s="47"/>
    </row>
    <row r="1351" spans="4:4" x14ac:dyDescent="0.2">
      <c r="D1351" s="47"/>
    </row>
    <row r="1352" spans="4:4" x14ac:dyDescent="0.2">
      <c r="D1352" s="47"/>
    </row>
    <row r="1353" spans="4:4" x14ac:dyDescent="0.2">
      <c r="D1353" s="47"/>
    </row>
    <row r="1354" spans="4:4" x14ac:dyDescent="0.2">
      <c r="D1354" s="47"/>
    </row>
    <row r="1355" spans="4:4" x14ac:dyDescent="0.2">
      <c r="D1355" s="47"/>
    </row>
    <row r="1356" spans="4:4" x14ac:dyDescent="0.2">
      <c r="D1356" s="47"/>
    </row>
    <row r="1357" spans="4:4" x14ac:dyDescent="0.2">
      <c r="D1357" s="47"/>
    </row>
    <row r="1358" spans="4:4" x14ac:dyDescent="0.2">
      <c r="D1358" s="47"/>
    </row>
    <row r="1359" spans="4:4" x14ac:dyDescent="0.2">
      <c r="D1359" s="47"/>
    </row>
    <row r="1360" spans="4:4" x14ac:dyDescent="0.2">
      <c r="D1360" s="47"/>
    </row>
    <row r="1361" spans="4:4" x14ac:dyDescent="0.2">
      <c r="D1361" s="47"/>
    </row>
    <row r="1362" spans="4:4" x14ac:dyDescent="0.2">
      <c r="D1362" s="47"/>
    </row>
    <row r="1363" spans="4:4" x14ac:dyDescent="0.2">
      <c r="D1363" s="47"/>
    </row>
    <row r="1364" spans="4:4" x14ac:dyDescent="0.2">
      <c r="D1364" s="47"/>
    </row>
    <row r="1365" spans="4:4" x14ac:dyDescent="0.2">
      <c r="D1365" s="47"/>
    </row>
    <row r="1366" spans="4:4" x14ac:dyDescent="0.2">
      <c r="D1366" s="47"/>
    </row>
    <row r="1367" spans="4:4" x14ac:dyDescent="0.2">
      <c r="D1367" s="47"/>
    </row>
    <row r="1368" spans="4:4" x14ac:dyDescent="0.2">
      <c r="D1368" s="47"/>
    </row>
    <row r="1369" spans="4:4" x14ac:dyDescent="0.2">
      <c r="D1369" s="47"/>
    </row>
    <row r="1370" spans="4:4" x14ac:dyDescent="0.2">
      <c r="D1370" s="47"/>
    </row>
    <row r="1371" spans="4:4" x14ac:dyDescent="0.2">
      <c r="D1371" s="47"/>
    </row>
    <row r="1372" spans="4:4" x14ac:dyDescent="0.2">
      <c r="D1372" s="47"/>
    </row>
    <row r="1373" spans="4:4" x14ac:dyDescent="0.2">
      <c r="D1373" s="47"/>
    </row>
    <row r="1374" spans="4:4" x14ac:dyDescent="0.2">
      <c r="D1374" s="47"/>
    </row>
    <row r="1375" spans="4:4" x14ac:dyDescent="0.2">
      <c r="D1375" s="47"/>
    </row>
    <row r="1376" spans="4:4" x14ac:dyDescent="0.2">
      <c r="D1376" s="47"/>
    </row>
    <row r="1377" spans="4:4" x14ac:dyDescent="0.2">
      <c r="D1377" s="47"/>
    </row>
    <row r="1378" spans="4:4" x14ac:dyDescent="0.2">
      <c r="D1378" s="47"/>
    </row>
    <row r="1379" spans="4:4" x14ac:dyDescent="0.2">
      <c r="D1379" s="47"/>
    </row>
    <row r="1380" spans="4:4" x14ac:dyDescent="0.2">
      <c r="D1380" s="47"/>
    </row>
    <row r="1381" spans="4:4" x14ac:dyDescent="0.2">
      <c r="D1381" s="47"/>
    </row>
    <row r="1382" spans="4:4" x14ac:dyDescent="0.2">
      <c r="D1382" s="47"/>
    </row>
    <row r="1383" spans="4:4" x14ac:dyDescent="0.2">
      <c r="D1383" s="47"/>
    </row>
    <row r="1384" spans="4:4" x14ac:dyDescent="0.2">
      <c r="D1384" s="47"/>
    </row>
    <row r="1385" spans="4:4" x14ac:dyDescent="0.2">
      <c r="D1385" s="47"/>
    </row>
    <row r="1386" spans="4:4" x14ac:dyDescent="0.2">
      <c r="D1386" s="47"/>
    </row>
    <row r="1387" spans="4:4" x14ac:dyDescent="0.2">
      <c r="D1387" s="47"/>
    </row>
    <row r="1388" spans="4:4" x14ac:dyDescent="0.2">
      <c r="D1388" s="47"/>
    </row>
    <row r="1389" spans="4:4" x14ac:dyDescent="0.2">
      <c r="D1389" s="47"/>
    </row>
    <row r="1390" spans="4:4" x14ac:dyDescent="0.2">
      <c r="D1390" s="47"/>
    </row>
    <row r="1391" spans="4:4" x14ac:dyDescent="0.2">
      <c r="D1391" s="47"/>
    </row>
    <row r="1392" spans="4:4" x14ac:dyDescent="0.2">
      <c r="D1392" s="47"/>
    </row>
    <row r="1393" spans="4:4" x14ac:dyDescent="0.2">
      <c r="D1393" s="47"/>
    </row>
    <row r="1394" spans="4:4" x14ac:dyDescent="0.2">
      <c r="D1394" s="47"/>
    </row>
    <row r="1395" spans="4:4" x14ac:dyDescent="0.2">
      <c r="D1395" s="47"/>
    </row>
    <row r="1396" spans="4:4" x14ac:dyDescent="0.2">
      <c r="D1396" s="47"/>
    </row>
    <row r="1397" spans="4:4" x14ac:dyDescent="0.2">
      <c r="D1397" s="47"/>
    </row>
    <row r="1398" spans="4:4" x14ac:dyDescent="0.2">
      <c r="D1398" s="47"/>
    </row>
    <row r="1399" spans="4:4" x14ac:dyDescent="0.2">
      <c r="D1399" s="47"/>
    </row>
    <row r="1400" spans="4:4" x14ac:dyDescent="0.2">
      <c r="D1400" s="47"/>
    </row>
    <row r="1401" spans="4:4" x14ac:dyDescent="0.2">
      <c r="D1401" s="47"/>
    </row>
    <row r="1402" spans="4:4" x14ac:dyDescent="0.2">
      <c r="D1402" s="47"/>
    </row>
    <row r="1403" spans="4:4" x14ac:dyDescent="0.2">
      <c r="D1403" s="47"/>
    </row>
    <row r="1404" spans="4:4" x14ac:dyDescent="0.2">
      <c r="D1404" s="47"/>
    </row>
    <row r="1405" spans="4:4" x14ac:dyDescent="0.2">
      <c r="D1405" s="47"/>
    </row>
    <row r="1406" spans="4:4" x14ac:dyDescent="0.2">
      <c r="D1406" s="47"/>
    </row>
    <row r="1407" spans="4:4" x14ac:dyDescent="0.2">
      <c r="D1407" s="47"/>
    </row>
    <row r="1408" spans="4:4" x14ac:dyDescent="0.2">
      <c r="D1408" s="47"/>
    </row>
    <row r="1409" spans="4:4" x14ac:dyDescent="0.2">
      <c r="D1409" s="47"/>
    </row>
    <row r="1410" spans="4:4" x14ac:dyDescent="0.2">
      <c r="D1410" s="47"/>
    </row>
    <row r="1411" spans="4:4" x14ac:dyDescent="0.2">
      <c r="D1411" s="47"/>
    </row>
    <row r="1412" spans="4:4" x14ac:dyDescent="0.2">
      <c r="D1412" s="47"/>
    </row>
    <row r="1413" spans="4:4" x14ac:dyDescent="0.2">
      <c r="D1413" s="47"/>
    </row>
    <row r="1414" spans="4:4" x14ac:dyDescent="0.2">
      <c r="D1414" s="47"/>
    </row>
    <row r="1415" spans="4:4" x14ac:dyDescent="0.2">
      <c r="D1415" s="47"/>
    </row>
    <row r="1416" spans="4:4" x14ac:dyDescent="0.2">
      <c r="D1416" s="47"/>
    </row>
    <row r="1417" spans="4:4" x14ac:dyDescent="0.2">
      <c r="D1417" s="47"/>
    </row>
    <row r="1418" spans="4:4" x14ac:dyDescent="0.2">
      <c r="D1418" s="47"/>
    </row>
    <row r="1419" spans="4:4" x14ac:dyDescent="0.2">
      <c r="D1419" s="47"/>
    </row>
    <row r="1420" spans="4:4" x14ac:dyDescent="0.2">
      <c r="D1420" s="47"/>
    </row>
    <row r="1421" spans="4:4" x14ac:dyDescent="0.2">
      <c r="D1421" s="47"/>
    </row>
    <row r="1422" spans="4:4" x14ac:dyDescent="0.2">
      <c r="D1422" s="47"/>
    </row>
    <row r="1423" spans="4:4" x14ac:dyDescent="0.2">
      <c r="D1423" s="47"/>
    </row>
    <row r="1424" spans="4:4" x14ac:dyDescent="0.2">
      <c r="D1424" s="47"/>
    </row>
    <row r="1425" spans="4:4" x14ac:dyDescent="0.2">
      <c r="D1425" s="47"/>
    </row>
    <row r="1426" spans="4:4" x14ac:dyDescent="0.2">
      <c r="D1426" s="47"/>
    </row>
    <row r="1427" spans="4:4" x14ac:dyDescent="0.2">
      <c r="D1427" s="47"/>
    </row>
    <row r="1428" spans="4:4" x14ac:dyDescent="0.2">
      <c r="D1428" s="47"/>
    </row>
    <row r="1429" spans="4:4" x14ac:dyDescent="0.2">
      <c r="D1429" s="47"/>
    </row>
    <row r="1430" spans="4:4" x14ac:dyDescent="0.2">
      <c r="D1430" s="47"/>
    </row>
    <row r="1431" spans="4:4" x14ac:dyDescent="0.2">
      <c r="D1431" s="47"/>
    </row>
    <row r="1432" spans="4:4" x14ac:dyDescent="0.2">
      <c r="D1432" s="47"/>
    </row>
    <row r="1433" spans="4:4" x14ac:dyDescent="0.2">
      <c r="D1433" s="47"/>
    </row>
    <row r="1434" spans="4:4" x14ac:dyDescent="0.2">
      <c r="D1434" s="47"/>
    </row>
    <row r="1435" spans="4:4" x14ac:dyDescent="0.2">
      <c r="D1435" s="47"/>
    </row>
    <row r="1436" spans="4:4" x14ac:dyDescent="0.2">
      <c r="D1436" s="47"/>
    </row>
    <row r="1437" spans="4:4" x14ac:dyDescent="0.2">
      <c r="D1437" s="47"/>
    </row>
    <row r="1438" spans="4:4" x14ac:dyDescent="0.2">
      <c r="D1438" s="47"/>
    </row>
    <row r="1439" spans="4:4" x14ac:dyDescent="0.2">
      <c r="D1439" s="47"/>
    </row>
    <row r="1440" spans="4:4" x14ac:dyDescent="0.2">
      <c r="D1440" s="47"/>
    </row>
    <row r="1441" spans="4:4" x14ac:dyDescent="0.2">
      <c r="D1441" s="47"/>
    </row>
    <row r="1442" spans="4:4" x14ac:dyDescent="0.2">
      <c r="D1442" s="47"/>
    </row>
    <row r="1443" spans="4:4" x14ac:dyDescent="0.2">
      <c r="D1443" s="47"/>
    </row>
    <row r="1444" spans="4:4" x14ac:dyDescent="0.2">
      <c r="D1444" s="47"/>
    </row>
    <row r="1445" spans="4:4" x14ac:dyDescent="0.2">
      <c r="D1445" s="47"/>
    </row>
    <row r="1446" spans="4:4" x14ac:dyDescent="0.2">
      <c r="D1446" s="47"/>
    </row>
    <row r="1447" spans="4:4" x14ac:dyDescent="0.2">
      <c r="D1447" s="47"/>
    </row>
    <row r="1448" spans="4:4" x14ac:dyDescent="0.2">
      <c r="D1448" s="47"/>
    </row>
    <row r="1449" spans="4:4" x14ac:dyDescent="0.2">
      <c r="D1449" s="47"/>
    </row>
    <row r="1450" spans="4:4" x14ac:dyDescent="0.2">
      <c r="D1450" s="47"/>
    </row>
    <row r="1451" spans="4:4" x14ac:dyDescent="0.2">
      <c r="D1451" s="47"/>
    </row>
    <row r="1452" spans="4:4" x14ac:dyDescent="0.2">
      <c r="D1452" s="47"/>
    </row>
    <row r="1453" spans="4:4" x14ac:dyDescent="0.2">
      <c r="D1453" s="47"/>
    </row>
    <row r="1454" spans="4:4" x14ac:dyDescent="0.2">
      <c r="D1454" s="47"/>
    </row>
    <row r="1455" spans="4:4" x14ac:dyDescent="0.2">
      <c r="D1455" s="47"/>
    </row>
    <row r="1456" spans="4:4" x14ac:dyDescent="0.2">
      <c r="D1456" s="47"/>
    </row>
    <row r="1457" spans="4:4" x14ac:dyDescent="0.2">
      <c r="D1457" s="47"/>
    </row>
    <row r="1458" spans="4:4" x14ac:dyDescent="0.2">
      <c r="D1458" s="47"/>
    </row>
    <row r="1459" spans="4:4" x14ac:dyDescent="0.2">
      <c r="D1459" s="47"/>
    </row>
    <row r="1460" spans="4:4" x14ac:dyDescent="0.2">
      <c r="D1460" s="47"/>
    </row>
    <row r="1461" spans="4:4" x14ac:dyDescent="0.2">
      <c r="D1461" s="47"/>
    </row>
    <row r="1462" spans="4:4" x14ac:dyDescent="0.2">
      <c r="D1462" s="47"/>
    </row>
    <row r="1463" spans="4:4" x14ac:dyDescent="0.2">
      <c r="D1463" s="47"/>
    </row>
    <row r="1464" spans="4:4" x14ac:dyDescent="0.2">
      <c r="D1464" s="47"/>
    </row>
    <row r="1465" spans="4:4" x14ac:dyDescent="0.2">
      <c r="D1465" s="47"/>
    </row>
    <row r="1466" spans="4:4" x14ac:dyDescent="0.2">
      <c r="D1466" s="47"/>
    </row>
    <row r="1467" spans="4:4" x14ac:dyDescent="0.2">
      <c r="D1467" s="47"/>
    </row>
    <row r="1468" spans="4:4" x14ac:dyDescent="0.2">
      <c r="D1468" s="47"/>
    </row>
    <row r="1469" spans="4:4" x14ac:dyDescent="0.2">
      <c r="D1469" s="47"/>
    </row>
    <row r="1470" spans="4:4" x14ac:dyDescent="0.2">
      <c r="D1470" s="47"/>
    </row>
    <row r="1471" spans="4:4" x14ac:dyDescent="0.2">
      <c r="D1471" s="47"/>
    </row>
    <row r="1472" spans="4:4" x14ac:dyDescent="0.2">
      <c r="D1472" s="47"/>
    </row>
    <row r="1473" spans="4:4" x14ac:dyDescent="0.2">
      <c r="D1473" s="47"/>
    </row>
    <row r="1474" spans="4:4" x14ac:dyDescent="0.2">
      <c r="D1474" s="47"/>
    </row>
    <row r="1475" spans="4:4" x14ac:dyDescent="0.2">
      <c r="D1475" s="47"/>
    </row>
    <row r="1476" spans="4:4" x14ac:dyDescent="0.2">
      <c r="D1476" s="47"/>
    </row>
    <row r="1477" spans="4:4" x14ac:dyDescent="0.2">
      <c r="D1477" s="47"/>
    </row>
    <row r="1478" spans="4:4" x14ac:dyDescent="0.2">
      <c r="D1478" s="47"/>
    </row>
    <row r="1479" spans="4:4" x14ac:dyDescent="0.2">
      <c r="D1479" s="47"/>
    </row>
    <row r="1480" spans="4:4" x14ac:dyDescent="0.2">
      <c r="D1480" s="47"/>
    </row>
    <row r="1481" spans="4:4" x14ac:dyDescent="0.2">
      <c r="D1481" s="47"/>
    </row>
    <row r="1482" spans="4:4" x14ac:dyDescent="0.2">
      <c r="D1482" s="47"/>
    </row>
    <row r="1483" spans="4:4" x14ac:dyDescent="0.2">
      <c r="D1483" s="47"/>
    </row>
    <row r="1484" spans="4:4" x14ac:dyDescent="0.2">
      <c r="D1484" s="47"/>
    </row>
    <row r="1485" spans="4:4" x14ac:dyDescent="0.2">
      <c r="D1485" s="47"/>
    </row>
    <row r="1486" spans="4:4" x14ac:dyDescent="0.2">
      <c r="D1486" s="47"/>
    </row>
    <row r="1487" spans="4:4" x14ac:dyDescent="0.2">
      <c r="D1487" s="47"/>
    </row>
    <row r="1488" spans="4:4" x14ac:dyDescent="0.2">
      <c r="D1488" s="47"/>
    </row>
    <row r="1489" spans="4:4" x14ac:dyDescent="0.2">
      <c r="D1489" s="47"/>
    </row>
    <row r="1490" spans="4:4" x14ac:dyDescent="0.2">
      <c r="D1490" s="47"/>
    </row>
    <row r="1491" spans="4:4" x14ac:dyDescent="0.2">
      <c r="D1491" s="47"/>
    </row>
    <row r="1492" spans="4:4" x14ac:dyDescent="0.2">
      <c r="D1492" s="47"/>
    </row>
    <row r="1493" spans="4:4" x14ac:dyDescent="0.2">
      <c r="D1493" s="47"/>
    </row>
    <row r="1494" spans="4:4" x14ac:dyDescent="0.2">
      <c r="D1494" s="47"/>
    </row>
    <row r="1495" spans="4:4" x14ac:dyDescent="0.2">
      <c r="D1495" s="47"/>
    </row>
    <row r="1496" spans="4:4" x14ac:dyDescent="0.2">
      <c r="D1496" s="47"/>
    </row>
    <row r="1497" spans="4:4" x14ac:dyDescent="0.2">
      <c r="D1497" s="47"/>
    </row>
    <row r="1498" spans="4:4" x14ac:dyDescent="0.2">
      <c r="D1498" s="47"/>
    </row>
    <row r="1499" spans="4:4" x14ac:dyDescent="0.2">
      <c r="D1499" s="47"/>
    </row>
    <row r="1500" spans="4:4" x14ac:dyDescent="0.2">
      <c r="D1500" s="47"/>
    </row>
    <row r="1501" spans="4:4" x14ac:dyDescent="0.2">
      <c r="D1501" s="47"/>
    </row>
    <row r="1502" spans="4:4" x14ac:dyDescent="0.2">
      <c r="D1502" s="47"/>
    </row>
    <row r="1503" spans="4:4" x14ac:dyDescent="0.2">
      <c r="D1503" s="47"/>
    </row>
    <row r="1504" spans="4:4" x14ac:dyDescent="0.2">
      <c r="D1504" s="47"/>
    </row>
    <row r="1505" spans="4:4" x14ac:dyDescent="0.2">
      <c r="D1505" s="47"/>
    </row>
    <row r="1506" spans="4:4" x14ac:dyDescent="0.2">
      <c r="D1506" s="47"/>
    </row>
    <row r="1507" spans="4:4" x14ac:dyDescent="0.2">
      <c r="D1507" s="47"/>
    </row>
    <row r="1508" spans="4:4" x14ac:dyDescent="0.2">
      <c r="D1508" s="47"/>
    </row>
    <row r="1509" spans="4:4" x14ac:dyDescent="0.2">
      <c r="D1509" s="47"/>
    </row>
    <row r="1510" spans="4:4" x14ac:dyDescent="0.2">
      <c r="D1510" s="47"/>
    </row>
    <row r="1511" spans="4:4" x14ac:dyDescent="0.2">
      <c r="D1511" s="47"/>
    </row>
    <row r="1512" spans="4:4" x14ac:dyDescent="0.2">
      <c r="D1512" s="47"/>
    </row>
    <row r="1513" spans="4:4" x14ac:dyDescent="0.2">
      <c r="D1513" s="47"/>
    </row>
    <row r="1514" spans="4:4" x14ac:dyDescent="0.2">
      <c r="D1514" s="47"/>
    </row>
    <row r="1515" spans="4:4" x14ac:dyDescent="0.2">
      <c r="D1515" s="47"/>
    </row>
    <row r="1516" spans="4:4" x14ac:dyDescent="0.2">
      <c r="D1516" s="47"/>
    </row>
    <row r="1517" spans="4:4" x14ac:dyDescent="0.2">
      <c r="D1517" s="47"/>
    </row>
    <row r="1518" spans="4:4" x14ac:dyDescent="0.2">
      <c r="D1518" s="47"/>
    </row>
    <row r="1519" spans="4:4" x14ac:dyDescent="0.2">
      <c r="D1519" s="47"/>
    </row>
    <row r="1520" spans="4:4" x14ac:dyDescent="0.2">
      <c r="D1520" s="47"/>
    </row>
    <row r="1521" spans="4:4" x14ac:dyDescent="0.2">
      <c r="D1521" s="47"/>
    </row>
    <row r="1522" spans="4:4" x14ac:dyDescent="0.2">
      <c r="D1522" s="47"/>
    </row>
    <row r="1523" spans="4:4" x14ac:dyDescent="0.2">
      <c r="D1523" s="47"/>
    </row>
    <row r="1524" spans="4:4" x14ac:dyDescent="0.2">
      <c r="D1524" s="47"/>
    </row>
    <row r="1525" spans="4:4" x14ac:dyDescent="0.2">
      <c r="D1525" s="47"/>
    </row>
    <row r="1526" spans="4:4" x14ac:dyDescent="0.2">
      <c r="D1526" s="47"/>
    </row>
    <row r="1527" spans="4:4" x14ac:dyDescent="0.2">
      <c r="D1527" s="47"/>
    </row>
    <row r="1528" spans="4:4" x14ac:dyDescent="0.2">
      <c r="D1528" s="47"/>
    </row>
    <row r="1529" spans="4:4" x14ac:dyDescent="0.2">
      <c r="D1529" s="47"/>
    </row>
    <row r="1530" spans="4:4" x14ac:dyDescent="0.2">
      <c r="D1530" s="47"/>
    </row>
    <row r="1531" spans="4:4" x14ac:dyDescent="0.2">
      <c r="D1531" s="47"/>
    </row>
    <row r="1532" spans="4:4" x14ac:dyDescent="0.2">
      <c r="D1532" s="47"/>
    </row>
    <row r="1533" spans="4:4" x14ac:dyDescent="0.2">
      <c r="D1533" s="47"/>
    </row>
    <row r="1534" spans="4:4" x14ac:dyDescent="0.2">
      <c r="D1534" s="47"/>
    </row>
    <row r="1535" spans="4:4" x14ac:dyDescent="0.2">
      <c r="D1535" s="47"/>
    </row>
    <row r="1536" spans="4:4" x14ac:dyDescent="0.2">
      <c r="D1536" s="47"/>
    </row>
    <row r="1537" spans="4:4" x14ac:dyDescent="0.2">
      <c r="D1537" s="47"/>
    </row>
    <row r="1538" spans="4:4" x14ac:dyDescent="0.2">
      <c r="D1538" s="47"/>
    </row>
    <row r="1539" spans="4:4" x14ac:dyDescent="0.2">
      <c r="D1539" s="47"/>
    </row>
    <row r="1540" spans="4:4" x14ac:dyDescent="0.2">
      <c r="D1540" s="47"/>
    </row>
    <row r="1541" spans="4:4" x14ac:dyDescent="0.2">
      <c r="D1541" s="47"/>
    </row>
    <row r="1542" spans="4:4" x14ac:dyDescent="0.2">
      <c r="D1542" s="47"/>
    </row>
    <row r="1543" spans="4:4" x14ac:dyDescent="0.2">
      <c r="D1543" s="47"/>
    </row>
    <row r="1544" spans="4:4" x14ac:dyDescent="0.2">
      <c r="D1544" s="47"/>
    </row>
    <row r="1545" spans="4:4" x14ac:dyDescent="0.2">
      <c r="D1545" s="47"/>
    </row>
    <row r="1546" spans="4:4" x14ac:dyDescent="0.2">
      <c r="D1546" s="47"/>
    </row>
    <row r="1547" spans="4:4" x14ac:dyDescent="0.2">
      <c r="D1547" s="47"/>
    </row>
    <row r="1548" spans="4:4" x14ac:dyDescent="0.2">
      <c r="D1548" s="47"/>
    </row>
    <row r="1549" spans="4:4" x14ac:dyDescent="0.2">
      <c r="D1549" s="47"/>
    </row>
    <row r="1550" spans="4:4" x14ac:dyDescent="0.2">
      <c r="D1550" s="47"/>
    </row>
    <row r="1551" spans="4:4" x14ac:dyDescent="0.2">
      <c r="D1551" s="47"/>
    </row>
    <row r="1552" spans="4:4" x14ac:dyDescent="0.2">
      <c r="D1552" s="47"/>
    </row>
    <row r="1553" spans="4:4" x14ac:dyDescent="0.2">
      <c r="D1553" s="47"/>
    </row>
    <row r="1554" spans="4:4" x14ac:dyDescent="0.2">
      <c r="D1554" s="47"/>
    </row>
    <row r="1555" spans="4:4" x14ac:dyDescent="0.2">
      <c r="D1555" s="47"/>
    </row>
    <row r="1556" spans="4:4" x14ac:dyDescent="0.2">
      <c r="D1556" s="47"/>
    </row>
    <row r="1557" spans="4:4" x14ac:dyDescent="0.2">
      <c r="D1557" s="47"/>
    </row>
    <row r="1558" spans="4:4" x14ac:dyDescent="0.2">
      <c r="D1558" s="47"/>
    </row>
    <row r="1559" spans="4:4" x14ac:dyDescent="0.2">
      <c r="D1559" s="47"/>
    </row>
    <row r="1560" spans="4:4" x14ac:dyDescent="0.2">
      <c r="D1560" s="47"/>
    </row>
    <row r="1561" spans="4:4" x14ac:dyDescent="0.2">
      <c r="D1561" s="47"/>
    </row>
    <row r="1562" spans="4:4" x14ac:dyDescent="0.2">
      <c r="D1562" s="47"/>
    </row>
    <row r="1563" spans="4:4" x14ac:dyDescent="0.2">
      <c r="D1563" s="47"/>
    </row>
    <row r="1564" spans="4:4" x14ac:dyDescent="0.2">
      <c r="D1564" s="47"/>
    </row>
    <row r="1565" spans="4:4" x14ac:dyDescent="0.2">
      <c r="D1565" s="47"/>
    </row>
    <row r="1566" spans="4:4" x14ac:dyDescent="0.2">
      <c r="D1566" s="47"/>
    </row>
    <row r="1567" spans="4:4" x14ac:dyDescent="0.2">
      <c r="D1567" s="47"/>
    </row>
    <row r="1568" spans="4:4" x14ac:dyDescent="0.2">
      <c r="D1568" s="47"/>
    </row>
    <row r="1569" spans="4:4" x14ac:dyDescent="0.2">
      <c r="D1569" s="47"/>
    </row>
    <row r="1570" spans="4:4" x14ac:dyDescent="0.2">
      <c r="D1570" s="47"/>
    </row>
    <row r="1571" spans="4:4" x14ac:dyDescent="0.2">
      <c r="D1571" s="47"/>
    </row>
    <row r="1572" spans="4:4" x14ac:dyDescent="0.2">
      <c r="D1572" s="47"/>
    </row>
    <row r="1573" spans="4:4" x14ac:dyDescent="0.2">
      <c r="D1573" s="47"/>
    </row>
    <row r="1574" spans="4:4" x14ac:dyDescent="0.2">
      <c r="D1574" s="47"/>
    </row>
    <row r="1575" spans="4:4" x14ac:dyDescent="0.2">
      <c r="D1575" s="47"/>
    </row>
    <row r="1576" spans="4:4" x14ac:dyDescent="0.2">
      <c r="D1576" s="47"/>
    </row>
    <row r="1577" spans="4:4" x14ac:dyDescent="0.2">
      <c r="D1577" s="47"/>
    </row>
    <row r="1578" spans="4:4" x14ac:dyDescent="0.2">
      <c r="D1578" s="47"/>
    </row>
    <row r="1579" spans="4:4" x14ac:dyDescent="0.2">
      <c r="D1579" s="47"/>
    </row>
    <row r="1580" spans="4:4" x14ac:dyDescent="0.2">
      <c r="D1580" s="47"/>
    </row>
    <row r="1581" spans="4:4" x14ac:dyDescent="0.2">
      <c r="D1581" s="47"/>
    </row>
    <row r="1582" spans="4:4" x14ac:dyDescent="0.2">
      <c r="D1582" s="47"/>
    </row>
    <row r="1583" spans="4:4" x14ac:dyDescent="0.2">
      <c r="D1583" s="47"/>
    </row>
    <row r="1584" spans="4:4" x14ac:dyDescent="0.2">
      <c r="D1584" s="47"/>
    </row>
    <row r="1585" spans="4:4" x14ac:dyDescent="0.2">
      <c r="D1585" s="47"/>
    </row>
    <row r="1586" spans="4:4" x14ac:dyDescent="0.2">
      <c r="D1586" s="47"/>
    </row>
    <row r="1587" spans="4:4" x14ac:dyDescent="0.2">
      <c r="D1587" s="47"/>
    </row>
    <row r="1588" spans="4:4" x14ac:dyDescent="0.2">
      <c r="D1588" s="47"/>
    </row>
    <row r="1589" spans="4:4" x14ac:dyDescent="0.2">
      <c r="D1589" s="47"/>
    </row>
    <row r="1590" spans="4:4" x14ac:dyDescent="0.2">
      <c r="D1590" s="47"/>
    </row>
    <row r="1591" spans="4:4" x14ac:dyDescent="0.2">
      <c r="D1591" s="47"/>
    </row>
  </sheetData>
  <mergeCells count="1">
    <mergeCell ref="B16:C16"/>
  </mergeCells>
  <dataValidations disablePrompts="1" count="1">
    <dataValidation type="textLength" operator="lessThan" allowBlank="1" showInputMessage="1" showErrorMessage="1" sqref="C24:C36 C106 C132 C142:C144 C42">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6" max="16383" man="1"/>
    <brk id="101" max="16383" man="1"/>
    <brk id="137" max="16383" man="1"/>
    <brk id="21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C215:C220 C145:C185 C71:C96 C230:C236 C116:C122 C195:C205 C37:C41 C43:C61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454"/>
  <sheetViews>
    <sheetView tabSelected="1" view="pageBreakPreview" zoomScaleNormal="100" zoomScaleSheetLayoutView="100" workbookViewId="0">
      <selection activeCell="B4" sqref="B4"/>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634</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A215</f>
        <v>190</v>
      </c>
      <c r="B5" s="7" t="str">
        <f>B20</f>
        <v>Use Cases</v>
      </c>
      <c r="C5" s="69">
        <f>C214</f>
        <v>0</v>
      </c>
    </row>
    <row r="6" spans="1:3" ht="13.5" outlineLevel="1" thickBot="1" x14ac:dyDescent="0.25">
      <c r="A6" s="40">
        <f>A303</f>
        <v>79</v>
      </c>
      <c r="B6" s="7" t="str">
        <f>B220</f>
        <v>Functionality</v>
      </c>
      <c r="C6" s="69">
        <f>C302</f>
        <v>0</v>
      </c>
    </row>
    <row r="7" spans="1:3" ht="13.5" outlineLevel="1" thickBot="1" x14ac:dyDescent="0.25">
      <c r="A7" s="40">
        <f>A333</f>
        <v>20</v>
      </c>
      <c r="B7" s="7" t="str">
        <f>B308</f>
        <v>Additional Integration</v>
      </c>
      <c r="C7" s="69">
        <f>C332</f>
        <v>0</v>
      </c>
    </row>
    <row r="8" spans="1:3" ht="13.5" outlineLevel="1" thickBot="1" x14ac:dyDescent="0.25">
      <c r="A8" s="40">
        <f>A347</f>
        <v>5</v>
      </c>
      <c r="B8" s="7" t="str">
        <f>B338</f>
        <v>Process</v>
      </c>
      <c r="C8" s="69">
        <f>C346</f>
        <v>0</v>
      </c>
    </row>
    <row r="9" spans="1:3" ht="13.5" outlineLevel="1" thickBot="1" x14ac:dyDescent="0.25">
      <c r="A9" s="40">
        <f>A367</f>
        <v>11</v>
      </c>
      <c r="B9" s="7" t="str">
        <f>B352</f>
        <v>Document Types</v>
      </c>
      <c r="C9" s="69">
        <f>C366</f>
        <v>0</v>
      </c>
    </row>
    <row r="10" spans="1:3" ht="13.5" outlineLevel="1" thickBot="1" x14ac:dyDescent="0.25">
      <c r="A10" s="40">
        <f>A416</f>
        <v>40</v>
      </c>
      <c r="B10" s="7" t="str">
        <f>B372</f>
        <v>User Interfaces</v>
      </c>
      <c r="C10" s="69">
        <f>C415</f>
        <v>0</v>
      </c>
    </row>
    <row r="11" spans="1:3" ht="13.5" outlineLevel="1" thickBot="1" x14ac:dyDescent="0.25">
      <c r="A11" s="40">
        <f>A435</f>
        <v>10</v>
      </c>
      <c r="B11" s="7" t="str">
        <f>B421</f>
        <v>Reports and Queries</v>
      </c>
      <c r="C11" s="69">
        <f>C434</f>
        <v>0</v>
      </c>
    </row>
    <row r="12" spans="1:3" ht="13.5" outlineLevel="1" thickBot="1" x14ac:dyDescent="0.25">
      <c r="A12" s="40">
        <f>A453</f>
        <v>9</v>
      </c>
      <c r="B12" s="7" t="str">
        <f>B440</f>
        <v>External Interfaces</v>
      </c>
      <c r="C12" s="69">
        <f>C452</f>
        <v>0</v>
      </c>
    </row>
    <row r="13" spans="1:3" ht="13.5" thickBot="1" x14ac:dyDescent="0.25">
      <c r="A13" s="40">
        <f>SUM(A5:A12)</f>
        <v>364</v>
      </c>
      <c r="B13" s="3" t="s">
        <v>3</v>
      </c>
      <c r="C13" s="27">
        <f>SUM(C5:C12)</f>
        <v>0</v>
      </c>
    </row>
    <row r="14" spans="1:3" ht="13.5" thickBot="1" x14ac:dyDescent="0.25">
      <c r="A14" s="40" t="e">
        <f>#REF!</f>
        <v>#REF!</v>
      </c>
      <c r="B14" s="4" t="s">
        <v>8</v>
      </c>
      <c r="C14" s="5"/>
    </row>
    <row r="15" spans="1:3" x14ac:dyDescent="0.2">
      <c r="B15" s="149"/>
      <c r="C15" s="149"/>
    </row>
    <row r="18" spans="1:5" ht="13.5" thickBot="1" x14ac:dyDescent="0.25"/>
    <row r="19" spans="1:5" ht="13.5" thickBot="1" x14ac:dyDescent="0.25">
      <c r="B19" s="26" t="s">
        <v>16</v>
      </c>
      <c r="C19" s="76"/>
    </row>
    <row r="20" spans="1:5" ht="15.75" x14ac:dyDescent="0.25">
      <c r="B20" s="23" t="s">
        <v>579</v>
      </c>
      <c r="C20" s="68" t="str">
        <f>C$2</f>
        <v>Offeror A</v>
      </c>
      <c r="D20" s="47"/>
    </row>
    <row r="21" spans="1:5" ht="16.5" thickBot="1" x14ac:dyDescent="0.3">
      <c r="B21" s="15"/>
      <c r="C21" s="21"/>
      <c r="D21" s="47"/>
    </row>
    <row r="22" spans="1:5" ht="51.75" thickBot="1" x14ac:dyDescent="0.25">
      <c r="A22" s="37">
        <v>2.1</v>
      </c>
      <c r="B22" s="2"/>
      <c r="C22" s="28" t="s">
        <v>1166</v>
      </c>
      <c r="D22" s="28" t="s">
        <v>1635</v>
      </c>
      <c r="E22" s="28" t="s">
        <v>1636</v>
      </c>
    </row>
    <row r="23" spans="1:5" ht="153.75" outlineLevel="1" thickBot="1" x14ac:dyDescent="0.25">
      <c r="A23" s="38" t="s">
        <v>580</v>
      </c>
      <c r="B23" s="50" t="s">
        <v>1490</v>
      </c>
      <c r="C23" s="80"/>
      <c r="D23" s="56" t="str">
        <f>IF(E23="F",IF(C23="","",LOOKUP(C23,Instructions!$B$26:$B$34,Instructions!$E$26:$E$34)),IF(C23="","",LOOKUP(C23,Instructions!$B$12:$B$20,Instructions!$E$12:$E$20)))</f>
        <v/>
      </c>
      <c r="E23" s="57" t="s">
        <v>673</v>
      </c>
    </row>
    <row r="24" spans="1:5" ht="39" outlineLevel="1" thickBot="1" x14ac:dyDescent="0.25">
      <c r="A24" s="38" t="s">
        <v>580</v>
      </c>
      <c r="B24" s="50" t="s">
        <v>1491</v>
      </c>
      <c r="C24" s="80"/>
      <c r="D24" s="56" t="str">
        <f>IF(E24="F",IF(C24="","",LOOKUP(C24,Instructions!$B$26:$B$34,Instructions!$E$26:$E$34)),IF(C24="","",LOOKUP(C24,Instructions!$B$12:$B$20,Instructions!$E$12:$E$20)))</f>
        <v/>
      </c>
      <c r="E24" s="57" t="s">
        <v>673</v>
      </c>
    </row>
    <row r="25" spans="1:5" ht="39" outlineLevel="1" thickBot="1" x14ac:dyDescent="0.25">
      <c r="A25" s="38" t="s">
        <v>580</v>
      </c>
      <c r="B25" s="33" t="s">
        <v>1492</v>
      </c>
      <c r="C25" s="80"/>
      <c r="D25" s="56" t="str">
        <f>IF(E25="F",IF(C25="","",LOOKUP(C25,Instructions!$B$26:$B$34,Instructions!$E$26:$E$34)),IF(C25="","",LOOKUP(C25,Instructions!$B$12:$B$20,Instructions!$E$12:$E$20)))</f>
        <v/>
      </c>
      <c r="E25" s="57" t="s">
        <v>673</v>
      </c>
    </row>
    <row r="26" spans="1:5" ht="51.75" outlineLevel="1" thickBot="1" x14ac:dyDescent="0.25">
      <c r="A26" s="38" t="s">
        <v>580</v>
      </c>
      <c r="B26" s="33" t="s">
        <v>1493</v>
      </c>
      <c r="C26" s="80"/>
      <c r="D26" s="56" t="str">
        <f>IF(E26="F",IF(C26="","",LOOKUP(C26,Instructions!$B$26:$B$34,Instructions!$E$26:$E$34)),IF(C26="","",LOOKUP(C26,Instructions!$B$12:$B$20,Instructions!$E$12:$E$20)))</f>
        <v/>
      </c>
      <c r="E26" s="57" t="s">
        <v>673</v>
      </c>
    </row>
    <row r="27" spans="1:5" ht="39" outlineLevel="1" thickBot="1" x14ac:dyDescent="0.25">
      <c r="A27" s="38" t="s">
        <v>580</v>
      </c>
      <c r="B27" s="33" t="s">
        <v>1494</v>
      </c>
      <c r="C27" s="80"/>
      <c r="D27" s="56" t="str">
        <f>IF(E27="F",IF(C27="","",LOOKUP(C27,Instructions!$B$26:$B$34,Instructions!$E$26:$E$34)),IF(C27="","",LOOKUP(C27,Instructions!$B$12:$B$20,Instructions!$E$12:$E$20)))</f>
        <v/>
      </c>
      <c r="E27" s="57" t="s">
        <v>673</v>
      </c>
    </row>
    <row r="28" spans="1:5" ht="39" outlineLevel="1" thickBot="1" x14ac:dyDescent="0.25">
      <c r="A28" s="38" t="s">
        <v>580</v>
      </c>
      <c r="B28" s="33" t="s">
        <v>1495</v>
      </c>
      <c r="C28" s="80"/>
      <c r="D28" s="56" t="str">
        <f>IF(E28="F",IF(C28="","",LOOKUP(C28,Instructions!$B$26:$B$34,Instructions!$E$26:$E$34)),IF(C28="","",LOOKUP(C28,Instructions!$B$12:$B$20,Instructions!$E$12:$E$20)))</f>
        <v/>
      </c>
      <c r="E28" s="57" t="s">
        <v>673</v>
      </c>
    </row>
    <row r="29" spans="1:5" ht="64.5" outlineLevel="1" thickBot="1" x14ac:dyDescent="0.25">
      <c r="A29" s="38" t="s">
        <v>580</v>
      </c>
      <c r="B29" s="33" t="s">
        <v>1025</v>
      </c>
      <c r="C29" s="80"/>
      <c r="D29" s="56" t="str">
        <f>IF(E29="F",IF(C29="","",LOOKUP(C29,Instructions!$B$26:$B$34,Instructions!$E$26:$E$34)),IF(C29="","",LOOKUP(C29,Instructions!$B$12:$B$20,Instructions!$E$12:$E$20)))</f>
        <v/>
      </c>
      <c r="E29" s="57" t="s">
        <v>673</v>
      </c>
    </row>
    <row r="30" spans="1:5" ht="39" outlineLevel="1" thickBot="1" x14ac:dyDescent="0.25">
      <c r="A30" s="38" t="s">
        <v>580</v>
      </c>
      <c r="B30" s="50" t="s">
        <v>1002</v>
      </c>
      <c r="C30" s="80"/>
      <c r="D30" s="56" t="str">
        <f>IF(E30="F",IF(C30="","",LOOKUP(C30,Instructions!$B$26:$B$34,Instructions!$E$26:$E$34)),IF(C30="","",LOOKUP(C30,Instructions!$B$12:$B$20,Instructions!$E$12:$E$20)))</f>
        <v/>
      </c>
      <c r="E30" s="57" t="s">
        <v>673</v>
      </c>
    </row>
    <row r="31" spans="1:5" ht="166.5" outlineLevel="1" thickBot="1" x14ac:dyDescent="0.25">
      <c r="A31" s="38" t="s">
        <v>581</v>
      </c>
      <c r="B31" s="50" t="s">
        <v>1496</v>
      </c>
      <c r="C31" s="80"/>
      <c r="D31" s="56" t="str">
        <f>IF(E31="F",IF(C31="","",LOOKUP(C31,Instructions!$B$26:$B$34,Instructions!$E$26:$E$34)),IF(C31="","",LOOKUP(C31,Instructions!$B$12:$B$20,Instructions!$E$12:$E$20)))</f>
        <v/>
      </c>
      <c r="E31" s="57" t="s">
        <v>673</v>
      </c>
    </row>
    <row r="32" spans="1:5" ht="39" outlineLevel="1" thickBot="1" x14ac:dyDescent="0.25">
      <c r="A32" s="38" t="s">
        <v>581</v>
      </c>
      <c r="B32" s="50" t="s">
        <v>1497</v>
      </c>
      <c r="C32" s="80"/>
      <c r="D32" s="56" t="str">
        <f>IF(E32="F",IF(C32="","",LOOKUP(C32,Instructions!$B$26:$B$34,Instructions!$E$26:$E$34)),IF(C32="","",LOOKUP(C32,Instructions!$B$12:$B$20,Instructions!$E$12:$E$20)))</f>
        <v/>
      </c>
      <c r="E32" s="57" t="s">
        <v>673</v>
      </c>
    </row>
    <row r="33" spans="1:5" ht="90" outlineLevel="1" thickBot="1" x14ac:dyDescent="0.25">
      <c r="A33" s="38" t="s">
        <v>581</v>
      </c>
      <c r="B33" s="50" t="s">
        <v>1498</v>
      </c>
      <c r="C33" s="80"/>
      <c r="D33" s="56" t="str">
        <f>IF(E33="F",IF(C33="","",LOOKUP(C33,Instructions!$B$26:$B$34,Instructions!$E$26:$E$34)),IF(C33="","",LOOKUP(C33,Instructions!$B$12:$B$20,Instructions!$E$12:$E$20)))</f>
        <v/>
      </c>
      <c r="E33" s="57" t="s">
        <v>673</v>
      </c>
    </row>
    <row r="34" spans="1:5" ht="26.25" outlineLevel="1" thickBot="1" x14ac:dyDescent="0.25">
      <c r="A34" s="38" t="s">
        <v>581</v>
      </c>
      <c r="B34" s="50" t="s">
        <v>1499</v>
      </c>
      <c r="C34" s="80"/>
      <c r="D34" s="56" t="str">
        <f>IF(E34="F",IF(C34="","",LOOKUP(C34,Instructions!$B$26:$B$34,Instructions!$E$26:$E$34)),IF(C34="","",LOOKUP(C34,Instructions!$B$12:$B$20,Instructions!$E$12:$E$20)))</f>
        <v/>
      </c>
      <c r="E34" s="57" t="s">
        <v>673</v>
      </c>
    </row>
    <row r="35" spans="1:5" ht="39" outlineLevel="1" thickBot="1" x14ac:dyDescent="0.25">
      <c r="A35" s="38" t="s">
        <v>581</v>
      </c>
      <c r="B35" s="50" t="s">
        <v>1500</v>
      </c>
      <c r="C35" s="80"/>
      <c r="D35" s="56" t="str">
        <f>IF(E35="F",IF(C35="","",LOOKUP(C35,Instructions!$B$26:$B$34,Instructions!$E$26:$E$34)),IF(C35="","",LOOKUP(C35,Instructions!$B$12:$B$20,Instructions!$E$12:$E$20)))</f>
        <v/>
      </c>
      <c r="E35" s="57" t="s">
        <v>673</v>
      </c>
    </row>
    <row r="36" spans="1:5" ht="51.75" outlineLevel="1" thickBot="1" x14ac:dyDescent="0.25">
      <c r="A36" s="38" t="s">
        <v>581</v>
      </c>
      <c r="B36" s="50" t="s">
        <v>1050</v>
      </c>
      <c r="C36" s="80"/>
      <c r="D36" s="56" t="str">
        <f>IF(E36="F",IF(C36="","",LOOKUP(C36,Instructions!$B$26:$B$34,Instructions!$E$26:$E$34)),IF(C36="","",LOOKUP(C36,Instructions!$B$12:$B$20,Instructions!$E$12:$E$20)))</f>
        <v/>
      </c>
      <c r="E36" s="57" t="s">
        <v>673</v>
      </c>
    </row>
    <row r="37" spans="1:5" ht="51.75" outlineLevel="1" thickBot="1" x14ac:dyDescent="0.25">
      <c r="A37" s="38" t="s">
        <v>581</v>
      </c>
      <c r="B37" s="50" t="s">
        <v>1501</v>
      </c>
      <c r="C37" s="80"/>
      <c r="D37" s="56" t="str">
        <f>IF(E37="F",IF(C37="","",LOOKUP(C37,Instructions!$B$26:$B$34,Instructions!$E$26:$E$34)),IF(C37="","",LOOKUP(C37,Instructions!$B$12:$B$20,Instructions!$E$12:$E$20)))</f>
        <v/>
      </c>
      <c r="E37" s="57" t="s">
        <v>673</v>
      </c>
    </row>
    <row r="38" spans="1:5" ht="64.5" outlineLevel="1" thickBot="1" x14ac:dyDescent="0.25">
      <c r="A38" s="38" t="s">
        <v>581</v>
      </c>
      <c r="B38" s="50" t="s">
        <v>1011</v>
      </c>
      <c r="C38" s="80"/>
      <c r="D38" s="56" t="str">
        <f>IF(E38="F",IF(C38="","",LOOKUP(C38,Instructions!$B$26:$B$34,Instructions!$E$26:$E$34)),IF(C38="","",LOOKUP(C38,Instructions!$B$12:$B$20,Instructions!$E$12:$E$20)))</f>
        <v/>
      </c>
      <c r="E38" s="57" t="s">
        <v>673</v>
      </c>
    </row>
    <row r="39" spans="1:5" ht="39" outlineLevel="1" thickBot="1" x14ac:dyDescent="0.25">
      <c r="A39" s="38" t="s">
        <v>581</v>
      </c>
      <c r="B39" s="50" t="s">
        <v>1502</v>
      </c>
      <c r="C39" s="80"/>
      <c r="D39" s="56" t="str">
        <f>IF(E39="F",IF(C39="","",LOOKUP(C39,Instructions!$B$26:$B$34,Instructions!$E$26:$E$34)),IF(C39="","",LOOKUP(C39,Instructions!$B$12:$B$20,Instructions!$E$12:$E$20)))</f>
        <v/>
      </c>
      <c r="E39" s="57" t="s">
        <v>673</v>
      </c>
    </row>
    <row r="40" spans="1:5" ht="409.6" outlineLevel="1" thickBot="1" x14ac:dyDescent="0.25">
      <c r="A40" s="38" t="s">
        <v>582</v>
      </c>
      <c r="B40" s="33" t="s">
        <v>591</v>
      </c>
      <c r="C40" s="80"/>
      <c r="D40" s="56" t="str">
        <f>IF(E40="F",IF(C40="","",LOOKUP(C40,Instructions!$B$26:$B$34,Instructions!$E$26:$E$34)),IF(C40="","",LOOKUP(C40,Instructions!$B$12:$B$20,Instructions!$E$12:$E$20)))</f>
        <v/>
      </c>
      <c r="E40" s="57" t="s">
        <v>673</v>
      </c>
    </row>
    <row r="41" spans="1:5" ht="39" outlineLevel="1" thickBot="1" x14ac:dyDescent="0.25">
      <c r="A41" s="38"/>
      <c r="B41" s="50" t="s">
        <v>1003</v>
      </c>
      <c r="C41" s="80"/>
      <c r="D41" s="56" t="str">
        <f>IF(E41="F",IF(C41="","",LOOKUP(C41,Instructions!$B$26:$B$34,Instructions!$E$26:$E$34)),IF(C41="","",LOOKUP(C41,Instructions!$B$12:$B$20,Instructions!$E$12:$E$20)))</f>
        <v/>
      </c>
      <c r="E41" s="57" t="s">
        <v>673</v>
      </c>
    </row>
    <row r="42" spans="1:5" ht="153.75" outlineLevel="1" thickBot="1" x14ac:dyDescent="0.25">
      <c r="A42" s="38" t="s">
        <v>582</v>
      </c>
      <c r="B42" s="50" t="s">
        <v>1503</v>
      </c>
      <c r="C42" s="80"/>
      <c r="D42" s="56" t="str">
        <f>IF(E42="F",IF(C42="","",LOOKUP(C42,Instructions!$B$26:$B$34,Instructions!$E$26:$E$34)),IF(C42="","",LOOKUP(C42,Instructions!$B$12:$B$20,Instructions!$E$12:$E$20)))</f>
        <v/>
      </c>
      <c r="E42" s="57" t="s">
        <v>673</v>
      </c>
    </row>
    <row r="43" spans="1:5" ht="64.5" outlineLevel="1" thickBot="1" x14ac:dyDescent="0.25">
      <c r="A43" s="38" t="s">
        <v>582</v>
      </c>
      <c r="B43" s="50" t="s">
        <v>1504</v>
      </c>
      <c r="C43" s="80"/>
      <c r="D43" s="56" t="str">
        <f>IF(E43="F",IF(C43="","",LOOKUP(C43,Instructions!$B$26:$B$34,Instructions!$E$26:$E$34)),IF(C43="","",LOOKUP(C43,Instructions!$B$12:$B$20,Instructions!$E$12:$E$20)))</f>
        <v/>
      </c>
      <c r="E43" s="57" t="s">
        <v>673</v>
      </c>
    </row>
    <row r="44" spans="1:5" ht="39" outlineLevel="1" thickBot="1" x14ac:dyDescent="0.25">
      <c r="A44" s="38" t="s">
        <v>582</v>
      </c>
      <c r="B44" s="50" t="s">
        <v>1004</v>
      </c>
      <c r="C44" s="80"/>
      <c r="D44" s="56" t="str">
        <f>IF(E44="F",IF(C44="","",LOOKUP(C44,Instructions!$B$26:$B$34,Instructions!$E$26:$E$34)),IF(C44="","",LOOKUP(C44,Instructions!$B$12:$B$20,Instructions!$E$12:$E$20)))</f>
        <v/>
      </c>
      <c r="E44" s="57" t="s">
        <v>673</v>
      </c>
    </row>
    <row r="45" spans="1:5" ht="64.5" outlineLevel="1" thickBot="1" x14ac:dyDescent="0.25">
      <c r="A45" s="38" t="s">
        <v>582</v>
      </c>
      <c r="B45" s="50" t="s">
        <v>1005</v>
      </c>
      <c r="C45" s="80"/>
      <c r="D45" s="56" t="str">
        <f>IF(E45="F",IF(C45="","",LOOKUP(C45,Instructions!$B$26:$B$34,Instructions!$E$26:$E$34)),IF(C45="","",LOOKUP(C45,Instructions!$B$12:$B$20,Instructions!$E$12:$E$20)))</f>
        <v/>
      </c>
      <c r="E45" s="57" t="s">
        <v>673</v>
      </c>
    </row>
    <row r="46" spans="1:5" ht="64.5" outlineLevel="1" thickBot="1" x14ac:dyDescent="0.25">
      <c r="A46" s="38" t="s">
        <v>582</v>
      </c>
      <c r="B46" s="50" t="s">
        <v>1006</v>
      </c>
      <c r="C46" s="80"/>
      <c r="D46" s="56" t="str">
        <f>IF(E46="F",IF(C46="","",LOOKUP(C46,Instructions!$B$26:$B$34,Instructions!$E$26:$E$34)),IF(C46="","",LOOKUP(C46,Instructions!$B$12:$B$20,Instructions!$E$12:$E$20)))</f>
        <v/>
      </c>
      <c r="E46" s="57" t="s">
        <v>673</v>
      </c>
    </row>
    <row r="47" spans="1:5" ht="90" outlineLevel="1" thickBot="1" x14ac:dyDescent="0.25">
      <c r="A47" s="38" t="s">
        <v>582</v>
      </c>
      <c r="B47" s="50" t="s">
        <v>1007</v>
      </c>
      <c r="C47" s="80"/>
      <c r="D47" s="56" t="str">
        <f>IF(E47="F",IF(C47="","",LOOKUP(C47,Instructions!$B$26:$B$34,Instructions!$E$26:$E$34)),IF(C47="","",LOOKUP(C47,Instructions!$B$12:$B$20,Instructions!$E$12:$E$20)))</f>
        <v/>
      </c>
      <c r="E47" s="57" t="s">
        <v>673</v>
      </c>
    </row>
    <row r="48" spans="1:5" ht="128.25" outlineLevel="1" thickBot="1" x14ac:dyDescent="0.25">
      <c r="A48" s="38" t="s">
        <v>582</v>
      </c>
      <c r="B48" s="50" t="s">
        <v>1505</v>
      </c>
      <c r="C48" s="80"/>
      <c r="D48" s="56" t="str">
        <f>IF(E48="F",IF(C48="","",LOOKUP(C48,Instructions!$B$26:$B$34,Instructions!$E$26:$E$34)),IF(C48="","",LOOKUP(C48,Instructions!$B$12:$B$20,Instructions!$E$12:$E$20)))</f>
        <v/>
      </c>
      <c r="E48" s="57" t="s">
        <v>673</v>
      </c>
    </row>
    <row r="49" spans="1:5" ht="51.75" outlineLevel="1" thickBot="1" x14ac:dyDescent="0.25">
      <c r="A49" s="38" t="s">
        <v>582</v>
      </c>
      <c r="B49" s="50" t="s">
        <v>1506</v>
      </c>
      <c r="C49" s="80"/>
      <c r="D49" s="56" t="str">
        <f>IF(E49="F",IF(C49="","",LOOKUP(C49,Instructions!$B$26:$B$34,Instructions!$E$26:$E$34)),IF(C49="","",LOOKUP(C49,Instructions!$B$12:$B$20,Instructions!$E$12:$E$20)))</f>
        <v/>
      </c>
      <c r="E49" s="57" t="s">
        <v>673</v>
      </c>
    </row>
    <row r="50" spans="1:5" ht="102.75" outlineLevel="1" thickBot="1" x14ac:dyDescent="0.25">
      <c r="A50" s="38" t="s">
        <v>582</v>
      </c>
      <c r="B50" s="50" t="s">
        <v>1507</v>
      </c>
      <c r="C50" s="80"/>
      <c r="D50" s="56" t="str">
        <f>IF(E50="F",IF(C50="","",LOOKUP(C50,Instructions!$B$26:$B$34,Instructions!$E$26:$E$34)),IF(C50="","",LOOKUP(C50,Instructions!$B$12:$B$20,Instructions!$E$12:$E$20)))</f>
        <v/>
      </c>
      <c r="E50" s="57" t="s">
        <v>673</v>
      </c>
    </row>
    <row r="51" spans="1:5" ht="51.75" outlineLevel="1" thickBot="1" x14ac:dyDescent="0.25">
      <c r="A51" s="38" t="s">
        <v>582</v>
      </c>
      <c r="B51" s="50" t="s">
        <v>1008</v>
      </c>
      <c r="C51" s="80"/>
      <c r="D51" s="56" t="str">
        <f>IF(E51="F",IF(C51="","",LOOKUP(C51,Instructions!$B$26:$B$34,Instructions!$E$26:$E$34)),IF(C51="","",LOOKUP(C51,Instructions!$B$12:$B$20,Instructions!$E$12:$E$20)))</f>
        <v/>
      </c>
      <c r="E51" s="57" t="s">
        <v>673</v>
      </c>
    </row>
    <row r="52" spans="1:5" ht="64.5" outlineLevel="1" thickBot="1" x14ac:dyDescent="0.25">
      <c r="A52" s="38" t="s">
        <v>582</v>
      </c>
      <c r="B52" s="50" t="s">
        <v>1009</v>
      </c>
      <c r="C52" s="80"/>
      <c r="D52" s="56" t="str">
        <f>IF(E52="F",IF(C52="","",LOOKUP(C52,Instructions!$B$26:$B$34,Instructions!$E$26:$E$34)),IF(C52="","",LOOKUP(C52,Instructions!$B$12:$B$20,Instructions!$E$12:$E$20)))</f>
        <v/>
      </c>
      <c r="E52" s="57" t="s">
        <v>673</v>
      </c>
    </row>
    <row r="53" spans="1:5" ht="39" outlineLevel="1" thickBot="1" x14ac:dyDescent="0.25">
      <c r="A53" s="38" t="s">
        <v>582</v>
      </c>
      <c r="B53" s="50" t="s">
        <v>1010</v>
      </c>
      <c r="C53" s="80"/>
      <c r="D53" s="56" t="str">
        <f>IF(E53="F",IF(C53="","",LOOKUP(C53,Instructions!$B$26:$B$34,Instructions!$E$26:$E$34)),IF(C53="","",LOOKUP(C53,Instructions!$B$12:$B$20,Instructions!$E$12:$E$20)))</f>
        <v/>
      </c>
      <c r="E53" s="57" t="s">
        <v>673</v>
      </c>
    </row>
    <row r="54" spans="1:5" ht="319.5" outlineLevel="1" thickBot="1" x14ac:dyDescent="0.25">
      <c r="A54" s="48" t="s">
        <v>583</v>
      </c>
      <c r="B54" s="50" t="s">
        <v>1508</v>
      </c>
      <c r="C54" s="80"/>
      <c r="D54" s="56" t="str">
        <f>IF(E54="F",IF(C54="","",LOOKUP(C54,Instructions!$B$26:$B$34,Instructions!$E$26:$E$34)),IF(C54="","",LOOKUP(C54,Instructions!$B$12:$B$20,Instructions!$E$12:$E$20)))</f>
        <v/>
      </c>
      <c r="E54" s="57" t="s">
        <v>673</v>
      </c>
    </row>
    <row r="55" spans="1:5" ht="64.5" outlineLevel="1" thickBot="1" x14ac:dyDescent="0.25">
      <c r="A55" s="48" t="s">
        <v>583</v>
      </c>
      <c r="B55" s="50" t="s">
        <v>1509</v>
      </c>
      <c r="C55" s="80"/>
      <c r="D55" s="56" t="str">
        <f>IF(E55="F",IF(C55="","",LOOKUP(C55,Instructions!$B$26:$B$34,Instructions!$E$26:$E$34)),IF(C55="","",LOOKUP(C55,Instructions!$B$12:$B$20,Instructions!$E$12:$E$20)))</f>
        <v/>
      </c>
      <c r="E55" s="57" t="s">
        <v>673</v>
      </c>
    </row>
    <row r="56" spans="1:5" ht="77.25" outlineLevel="1" thickBot="1" x14ac:dyDescent="0.25">
      <c r="A56" s="48" t="s">
        <v>583</v>
      </c>
      <c r="B56" s="50" t="s">
        <v>1510</v>
      </c>
      <c r="C56" s="80"/>
      <c r="D56" s="56" t="str">
        <f>IF(E56="F",IF(C56="","",LOOKUP(C56,Instructions!$B$26:$B$34,Instructions!$E$26:$E$34)),IF(C56="","",LOOKUP(C56,Instructions!$B$12:$B$20,Instructions!$E$12:$E$20)))</f>
        <v/>
      </c>
      <c r="E56" s="57" t="s">
        <v>673</v>
      </c>
    </row>
    <row r="57" spans="1:5" ht="39" outlineLevel="1" thickBot="1" x14ac:dyDescent="0.25">
      <c r="A57" s="48" t="s">
        <v>583</v>
      </c>
      <c r="B57" s="50" t="s">
        <v>1511</v>
      </c>
      <c r="C57" s="80"/>
      <c r="D57" s="56" t="str">
        <f>IF(E57="F",IF(C57="","",LOOKUP(C57,Instructions!$B$26:$B$34,Instructions!$E$26:$E$34)),IF(C57="","",LOOKUP(C57,Instructions!$B$12:$B$20,Instructions!$E$12:$E$20)))</f>
        <v/>
      </c>
      <c r="E57" s="57" t="s">
        <v>673</v>
      </c>
    </row>
    <row r="58" spans="1:5" ht="64.5" outlineLevel="1" thickBot="1" x14ac:dyDescent="0.25">
      <c r="A58" s="48" t="s">
        <v>583</v>
      </c>
      <c r="B58" s="50" t="s">
        <v>1512</v>
      </c>
      <c r="C58" s="80"/>
      <c r="D58" s="56" t="str">
        <f>IF(E58="F",IF(C58="","",LOOKUP(C58,Instructions!$B$26:$B$34,Instructions!$E$26:$E$34)),IF(C58="","",LOOKUP(C58,Instructions!$B$12:$B$20,Instructions!$E$12:$E$20)))</f>
        <v/>
      </c>
      <c r="E58" s="57" t="s">
        <v>673</v>
      </c>
    </row>
    <row r="59" spans="1:5" ht="51.75" outlineLevel="1" thickBot="1" x14ac:dyDescent="0.25">
      <c r="A59" s="48" t="s">
        <v>583</v>
      </c>
      <c r="B59" s="50" t="s">
        <v>1513</v>
      </c>
      <c r="C59" s="80"/>
      <c r="D59" s="56" t="str">
        <f>IF(E59="F",IF(C59="","",LOOKUP(C59,Instructions!$B$26:$B$34,Instructions!$E$26:$E$34)),IF(C59="","",LOOKUP(C59,Instructions!$B$12:$B$20,Instructions!$E$12:$E$20)))</f>
        <v/>
      </c>
      <c r="E59" s="57" t="s">
        <v>673</v>
      </c>
    </row>
    <row r="60" spans="1:5" ht="102.75" outlineLevel="1" thickBot="1" x14ac:dyDescent="0.25">
      <c r="A60" s="48" t="s">
        <v>583</v>
      </c>
      <c r="B60" s="50" t="s">
        <v>1514</v>
      </c>
      <c r="C60" s="80"/>
      <c r="D60" s="56" t="str">
        <f>IF(E60="F",IF(C60="","",LOOKUP(C60,Instructions!$B$26:$B$34,Instructions!$E$26:$E$34)),IF(C60="","",LOOKUP(C60,Instructions!$B$12:$B$20,Instructions!$E$12:$E$20)))</f>
        <v/>
      </c>
      <c r="E60" s="57" t="s">
        <v>673</v>
      </c>
    </row>
    <row r="61" spans="1:5" ht="51.75" outlineLevel="1" thickBot="1" x14ac:dyDescent="0.25">
      <c r="A61" s="48" t="s">
        <v>583</v>
      </c>
      <c r="B61" s="50" t="s">
        <v>1062</v>
      </c>
      <c r="C61" s="80"/>
      <c r="D61" s="56" t="str">
        <f>IF(E61="F",IF(C61="","",LOOKUP(C61,Instructions!$B$26:$B$34,Instructions!$E$26:$E$34)),IF(C61="","",LOOKUP(C61,Instructions!$B$12:$B$20,Instructions!$E$12:$E$20)))</f>
        <v/>
      </c>
      <c r="E61" s="57" t="s">
        <v>673</v>
      </c>
    </row>
    <row r="62" spans="1:5" ht="64.5" outlineLevel="1" thickBot="1" x14ac:dyDescent="0.25">
      <c r="A62" s="48" t="s">
        <v>583</v>
      </c>
      <c r="B62" s="50" t="s">
        <v>1019</v>
      </c>
      <c r="C62" s="80"/>
      <c r="D62" s="56" t="str">
        <f>IF(E62="F",IF(C62="","",LOOKUP(C62,Instructions!$B$26:$B$34,Instructions!$E$26:$E$34)),IF(C62="","",LOOKUP(C62,Instructions!$B$12:$B$20,Instructions!$E$12:$E$20)))</f>
        <v/>
      </c>
      <c r="E62" s="57" t="s">
        <v>673</v>
      </c>
    </row>
    <row r="63" spans="1:5" ht="39" outlineLevel="1" thickBot="1" x14ac:dyDescent="0.25">
      <c r="A63" s="48" t="s">
        <v>583</v>
      </c>
      <c r="B63" s="50" t="s">
        <v>1515</v>
      </c>
      <c r="C63" s="80"/>
      <c r="D63" s="56" t="str">
        <f>IF(E63="F",IF(C63="","",LOOKUP(C63,Instructions!$B$26:$B$34,Instructions!$E$26:$E$34)),IF(C63="","",LOOKUP(C63,Instructions!$B$12:$B$20,Instructions!$E$12:$E$20)))</f>
        <v/>
      </c>
      <c r="E63" s="57" t="s">
        <v>673</v>
      </c>
    </row>
    <row r="64" spans="1:5" ht="128.25" outlineLevel="1" thickBot="1" x14ac:dyDescent="0.25">
      <c r="A64" s="38" t="s">
        <v>584</v>
      </c>
      <c r="B64" s="50" t="s">
        <v>1516</v>
      </c>
      <c r="C64" s="80"/>
      <c r="D64" s="56" t="str">
        <f>IF(E64="F",IF(C64="","",LOOKUP(C64,Instructions!$B$26:$B$34,Instructions!$E$26:$E$34)),IF(C64="","",LOOKUP(C64,Instructions!$B$12:$B$20,Instructions!$E$12:$E$20)))</f>
        <v/>
      </c>
      <c r="E64" s="57" t="s">
        <v>673</v>
      </c>
    </row>
    <row r="65" spans="1:5" ht="39" outlineLevel="1" thickBot="1" x14ac:dyDescent="0.25">
      <c r="A65" s="38" t="s">
        <v>584</v>
      </c>
      <c r="B65" s="50" t="s">
        <v>1012</v>
      </c>
      <c r="C65" s="80"/>
      <c r="D65" s="56" t="str">
        <f>IF(E65="F",IF(C65="","",LOOKUP(C65,Instructions!$B$26:$B$34,Instructions!$E$26:$E$34)),IF(C65="","",LOOKUP(C65,Instructions!$B$12:$B$20,Instructions!$E$12:$E$20)))</f>
        <v/>
      </c>
      <c r="E65" s="57" t="s">
        <v>673</v>
      </c>
    </row>
    <row r="66" spans="1:5" ht="39" outlineLevel="1" thickBot="1" x14ac:dyDescent="0.25">
      <c r="A66" s="38" t="s">
        <v>584</v>
      </c>
      <c r="B66" s="50" t="s">
        <v>1013</v>
      </c>
      <c r="C66" s="80"/>
      <c r="D66" s="56" t="str">
        <f>IF(E66="F",IF(C66="","",LOOKUP(C66,Instructions!$B$26:$B$34,Instructions!$E$26:$E$34)),IF(C66="","",LOOKUP(C66,Instructions!$B$12:$B$20,Instructions!$E$12:$E$20)))</f>
        <v/>
      </c>
      <c r="E66" s="57" t="s">
        <v>673</v>
      </c>
    </row>
    <row r="67" spans="1:5" ht="102.75" outlineLevel="1" thickBot="1" x14ac:dyDescent="0.25">
      <c r="A67" s="38" t="s">
        <v>584</v>
      </c>
      <c r="B67" s="50" t="s">
        <v>1014</v>
      </c>
      <c r="C67" s="80"/>
      <c r="D67" s="56" t="str">
        <f>IF(E67="F",IF(C67="","",LOOKUP(C67,Instructions!$B$26:$B$34,Instructions!$E$26:$E$34)),IF(C67="","",LOOKUP(C67,Instructions!$B$12:$B$20,Instructions!$E$12:$E$20)))</f>
        <v/>
      </c>
      <c r="E67" s="57" t="s">
        <v>673</v>
      </c>
    </row>
    <row r="68" spans="1:5" ht="26.25" outlineLevel="1" thickBot="1" x14ac:dyDescent="0.25">
      <c r="A68" s="38" t="s">
        <v>584</v>
      </c>
      <c r="B68" s="50" t="s">
        <v>1015</v>
      </c>
      <c r="C68" s="80"/>
      <c r="D68" s="56" t="str">
        <f>IF(E68="F",IF(C68="","",LOOKUP(C68,Instructions!$B$26:$B$34,Instructions!$E$26:$E$34)),IF(C68="","",LOOKUP(C68,Instructions!$B$12:$B$20,Instructions!$E$12:$E$20)))</f>
        <v/>
      </c>
      <c r="E68" s="57" t="s">
        <v>673</v>
      </c>
    </row>
    <row r="69" spans="1:5" ht="51.75" outlineLevel="1" thickBot="1" x14ac:dyDescent="0.25">
      <c r="A69" s="38" t="s">
        <v>584</v>
      </c>
      <c r="B69" s="50" t="s">
        <v>1016</v>
      </c>
      <c r="C69" s="80"/>
      <c r="D69" s="56" t="str">
        <f>IF(E69="F",IF(C69="","",LOOKUP(C69,Instructions!$B$26:$B$34,Instructions!$E$26:$E$34)),IF(C69="","",LOOKUP(C69,Instructions!$B$12:$B$20,Instructions!$E$12:$E$20)))</f>
        <v/>
      </c>
      <c r="E69" s="57" t="s">
        <v>673</v>
      </c>
    </row>
    <row r="70" spans="1:5" ht="39" outlineLevel="1" thickBot="1" x14ac:dyDescent="0.25">
      <c r="A70" s="38" t="s">
        <v>584</v>
      </c>
      <c r="B70" s="50" t="s">
        <v>1017</v>
      </c>
      <c r="C70" s="80"/>
      <c r="D70" s="56" t="str">
        <f>IF(E70="F",IF(C70="","",LOOKUP(C70,Instructions!$B$26:$B$34,Instructions!$E$26:$E$34)),IF(C70="","",LOOKUP(C70,Instructions!$B$12:$B$20,Instructions!$E$12:$E$20)))</f>
        <v/>
      </c>
      <c r="E70" s="57" t="s">
        <v>673</v>
      </c>
    </row>
    <row r="71" spans="1:5" ht="51.75" outlineLevel="1" thickBot="1" x14ac:dyDescent="0.25">
      <c r="A71" s="38" t="s">
        <v>584</v>
      </c>
      <c r="B71" s="50" t="s">
        <v>1018</v>
      </c>
      <c r="C71" s="80"/>
      <c r="D71" s="56" t="str">
        <f>IF(E71="F",IF(C71="","",LOOKUP(C71,Instructions!$B$26:$B$34,Instructions!$E$26:$E$34)),IF(C71="","",LOOKUP(C71,Instructions!$B$12:$B$20,Instructions!$E$12:$E$20)))</f>
        <v/>
      </c>
      <c r="E71" s="57" t="s">
        <v>673</v>
      </c>
    </row>
    <row r="72" spans="1:5" ht="64.5" outlineLevel="1" thickBot="1" x14ac:dyDescent="0.25">
      <c r="A72" s="38" t="s">
        <v>584</v>
      </c>
      <c r="B72" s="50" t="s">
        <v>1019</v>
      </c>
      <c r="C72" s="80"/>
      <c r="D72" s="56" t="str">
        <f>IF(E72="F",IF(C72="","",LOOKUP(C72,Instructions!$B$26:$B$34,Instructions!$E$26:$E$34)),IF(C72="","",LOOKUP(C72,Instructions!$B$12:$B$20,Instructions!$E$12:$E$20)))</f>
        <v/>
      </c>
      <c r="E72" s="57" t="s">
        <v>673</v>
      </c>
    </row>
    <row r="73" spans="1:5" ht="39" outlineLevel="1" thickBot="1" x14ac:dyDescent="0.25">
      <c r="A73" s="38" t="s">
        <v>584</v>
      </c>
      <c r="B73" s="50" t="s">
        <v>1020</v>
      </c>
      <c r="C73" s="80"/>
      <c r="D73" s="56" t="str">
        <f>IF(E73="F",IF(C73="","",LOOKUP(C73,Instructions!$B$26:$B$34,Instructions!$E$26:$E$34)),IF(C73="","",LOOKUP(C73,Instructions!$B$12:$B$20,Instructions!$E$12:$E$20)))</f>
        <v/>
      </c>
      <c r="E73" s="57" t="s">
        <v>673</v>
      </c>
    </row>
    <row r="74" spans="1:5" ht="141" outlineLevel="1" thickBot="1" x14ac:dyDescent="0.25">
      <c r="A74" s="38" t="s">
        <v>585</v>
      </c>
      <c r="B74" s="50" t="s">
        <v>1517</v>
      </c>
      <c r="C74" s="80"/>
      <c r="D74" s="56" t="str">
        <f>IF(E74="F",IF(C74="","",LOOKUP(C74,Instructions!$B$26:$B$34,Instructions!$E$26:$E$34)),IF(C74="","",LOOKUP(C74,Instructions!$B$12:$B$20,Instructions!$E$12:$E$20)))</f>
        <v/>
      </c>
      <c r="E74" s="57" t="s">
        <v>673</v>
      </c>
    </row>
    <row r="75" spans="1:5" ht="77.25" outlineLevel="1" thickBot="1" x14ac:dyDescent="0.25">
      <c r="A75" s="38" t="s">
        <v>585</v>
      </c>
      <c r="B75" s="50" t="s">
        <v>1518</v>
      </c>
      <c r="C75" s="80"/>
      <c r="D75" s="56" t="str">
        <f>IF(E75="F",IF(C75="","",LOOKUP(C75,Instructions!$B$26:$B$34,Instructions!$E$26:$E$34)),IF(C75="","",LOOKUP(C75,Instructions!$B$12:$B$20,Instructions!$E$12:$E$20)))</f>
        <v/>
      </c>
      <c r="E75" s="57" t="s">
        <v>673</v>
      </c>
    </row>
    <row r="76" spans="1:5" ht="90" outlineLevel="1" thickBot="1" x14ac:dyDescent="0.25">
      <c r="A76" s="38" t="s">
        <v>585</v>
      </c>
      <c r="B76" s="50" t="s">
        <v>1021</v>
      </c>
      <c r="C76" s="80"/>
      <c r="D76" s="56" t="str">
        <f>IF(E76="F",IF(C76="","",LOOKUP(C76,Instructions!$B$26:$B$34,Instructions!$E$26:$E$34)),IF(C76="","",LOOKUP(C76,Instructions!$B$12:$B$20,Instructions!$E$12:$E$20)))</f>
        <v/>
      </c>
      <c r="E76" s="57" t="s">
        <v>673</v>
      </c>
    </row>
    <row r="77" spans="1:5" ht="51.75" outlineLevel="1" thickBot="1" x14ac:dyDescent="0.25">
      <c r="A77" s="38" t="s">
        <v>585</v>
      </c>
      <c r="B77" s="50" t="s">
        <v>1022</v>
      </c>
      <c r="C77" s="80"/>
      <c r="D77" s="56" t="str">
        <f>IF(E77="F",IF(C77="","",LOOKUP(C77,Instructions!$B$26:$B$34,Instructions!$E$26:$E$34)),IF(C77="","",LOOKUP(C77,Instructions!$B$12:$B$20,Instructions!$E$12:$E$20)))</f>
        <v/>
      </c>
      <c r="E77" s="57" t="s">
        <v>673</v>
      </c>
    </row>
    <row r="78" spans="1:5" ht="26.25" outlineLevel="1" thickBot="1" x14ac:dyDescent="0.25">
      <c r="A78" s="38" t="s">
        <v>585</v>
      </c>
      <c r="B78" s="50" t="s">
        <v>1023</v>
      </c>
      <c r="C78" s="80"/>
      <c r="D78" s="56" t="str">
        <f>IF(E78="F",IF(C78="","",LOOKUP(C78,Instructions!$B$26:$B$34,Instructions!$E$26:$E$34)),IF(C78="","",LOOKUP(C78,Instructions!$B$12:$B$20,Instructions!$E$12:$E$20)))</f>
        <v/>
      </c>
      <c r="E78" s="57" t="s">
        <v>673</v>
      </c>
    </row>
    <row r="79" spans="1:5" ht="51.75" outlineLevel="1" thickBot="1" x14ac:dyDescent="0.25">
      <c r="A79" s="38" t="s">
        <v>585</v>
      </c>
      <c r="B79" s="50" t="s">
        <v>1024</v>
      </c>
      <c r="C79" s="80"/>
      <c r="D79" s="56" t="str">
        <f>IF(E79="F",IF(C79="","",LOOKUP(C79,Instructions!$B$26:$B$34,Instructions!$E$26:$E$34)),IF(C79="","",LOOKUP(C79,Instructions!$B$12:$B$20,Instructions!$E$12:$E$20)))</f>
        <v/>
      </c>
      <c r="E79" s="57" t="s">
        <v>673</v>
      </c>
    </row>
    <row r="80" spans="1:5" ht="64.5" outlineLevel="1" thickBot="1" x14ac:dyDescent="0.25">
      <c r="A80" s="38" t="s">
        <v>585</v>
      </c>
      <c r="B80" s="50" t="s">
        <v>1025</v>
      </c>
      <c r="C80" s="80"/>
      <c r="D80" s="56" t="str">
        <f>IF(E80="F",IF(C80="","",LOOKUP(C80,Instructions!$B$26:$B$34,Instructions!$E$26:$E$34)),IF(C80="","",LOOKUP(C80,Instructions!$B$12:$B$20,Instructions!$E$12:$E$20)))</f>
        <v/>
      </c>
      <c r="E80" s="57" t="s">
        <v>673</v>
      </c>
    </row>
    <row r="81" spans="1:5" ht="51.75" outlineLevel="1" thickBot="1" x14ac:dyDescent="0.25">
      <c r="A81" s="38" t="s">
        <v>585</v>
      </c>
      <c r="B81" s="50" t="s">
        <v>1519</v>
      </c>
      <c r="C81" s="80"/>
      <c r="D81" s="56" t="str">
        <f>IF(E81="F",IF(C81="","",LOOKUP(C81,Instructions!$B$26:$B$34,Instructions!$E$26:$E$34)),IF(C81="","",LOOKUP(C81,Instructions!$B$12:$B$20,Instructions!$E$12:$E$20)))</f>
        <v/>
      </c>
      <c r="E81" s="57" t="s">
        <v>673</v>
      </c>
    </row>
    <row r="82" spans="1:5" ht="128.25" outlineLevel="1" thickBot="1" x14ac:dyDescent="0.25">
      <c r="A82" s="38" t="s">
        <v>586</v>
      </c>
      <c r="B82" s="50" t="s">
        <v>1520</v>
      </c>
      <c r="C82" s="80"/>
      <c r="D82" s="56" t="str">
        <f>IF(E82="F",IF(C82="","",LOOKUP(C82,Instructions!$B$26:$B$34,Instructions!$E$26:$E$34)),IF(C82="","",LOOKUP(C82,Instructions!$B$12:$B$20,Instructions!$E$12:$E$20)))</f>
        <v/>
      </c>
      <c r="E82" s="57" t="s">
        <v>673</v>
      </c>
    </row>
    <row r="83" spans="1:5" ht="39" outlineLevel="1" thickBot="1" x14ac:dyDescent="0.25">
      <c r="A83" s="38" t="s">
        <v>586</v>
      </c>
      <c r="B83" s="50" t="s">
        <v>1521</v>
      </c>
      <c r="C83" s="80"/>
      <c r="D83" s="56" t="str">
        <f>IF(E83="F",IF(C83="","",LOOKUP(C83,Instructions!$B$26:$B$34,Instructions!$E$26:$E$34)),IF(C83="","",LOOKUP(C83,Instructions!$B$12:$B$20,Instructions!$E$12:$E$20)))</f>
        <v/>
      </c>
      <c r="E83" s="57" t="s">
        <v>673</v>
      </c>
    </row>
    <row r="84" spans="1:5" ht="51.75" outlineLevel="1" thickBot="1" x14ac:dyDescent="0.25">
      <c r="A84" s="38" t="s">
        <v>586</v>
      </c>
      <c r="B84" s="50" t="s">
        <v>1522</v>
      </c>
      <c r="C84" s="80"/>
      <c r="D84" s="56" t="str">
        <f>IF(E84="F",IF(C84="","",LOOKUP(C84,Instructions!$B$26:$B$34,Instructions!$E$26:$E$34)),IF(C84="","",LOOKUP(C84,Instructions!$B$12:$B$20,Instructions!$E$12:$E$20)))</f>
        <v/>
      </c>
      <c r="E84" s="57" t="s">
        <v>673</v>
      </c>
    </row>
    <row r="85" spans="1:5" ht="39" outlineLevel="1" thickBot="1" x14ac:dyDescent="0.25">
      <c r="A85" s="38" t="s">
        <v>586</v>
      </c>
      <c r="B85" s="50" t="s">
        <v>1523</v>
      </c>
      <c r="C85" s="80"/>
      <c r="D85" s="56" t="str">
        <f>IF(E85="F",IF(C85="","",LOOKUP(C85,Instructions!$B$26:$B$34,Instructions!$E$26:$E$34)),IF(C85="","",LOOKUP(C85,Instructions!$B$12:$B$20,Instructions!$E$12:$E$20)))</f>
        <v/>
      </c>
      <c r="E85" s="57" t="s">
        <v>673</v>
      </c>
    </row>
    <row r="86" spans="1:5" ht="64.5" outlineLevel="1" thickBot="1" x14ac:dyDescent="0.25">
      <c r="A86" s="38" t="s">
        <v>586</v>
      </c>
      <c r="B86" s="50" t="s">
        <v>1088</v>
      </c>
      <c r="C86" s="80"/>
      <c r="D86" s="56" t="str">
        <f>IF(E86="F",IF(C86="","",LOOKUP(C86,Instructions!$B$26:$B$34,Instructions!$E$26:$E$34)),IF(C86="","",LOOKUP(C86,Instructions!$B$12:$B$20,Instructions!$E$12:$E$20)))</f>
        <v/>
      </c>
      <c r="E86" s="57" t="s">
        <v>673</v>
      </c>
    </row>
    <row r="87" spans="1:5" ht="39" outlineLevel="1" thickBot="1" x14ac:dyDescent="0.25">
      <c r="A87" s="38" t="s">
        <v>586</v>
      </c>
      <c r="B87" s="50" t="s">
        <v>1524</v>
      </c>
      <c r="C87" s="80"/>
      <c r="D87" s="56" t="str">
        <f>IF(E87="F",IF(C87="","",LOOKUP(C87,Instructions!$B$26:$B$34,Instructions!$E$26:$E$34)),IF(C87="","",LOOKUP(C87,Instructions!$B$12:$B$20,Instructions!$E$12:$E$20)))</f>
        <v/>
      </c>
      <c r="E87" s="57" t="s">
        <v>673</v>
      </c>
    </row>
    <row r="88" spans="1:5" ht="128.25" outlineLevel="1" thickBot="1" x14ac:dyDescent="0.25">
      <c r="A88" s="48" t="s">
        <v>587</v>
      </c>
      <c r="B88" s="50" t="s">
        <v>1525</v>
      </c>
      <c r="C88" s="80"/>
      <c r="D88" s="56" t="str">
        <f>IF(E88="F",IF(C88="","",LOOKUP(C88,Instructions!$B$26:$B$34,Instructions!$E$26:$E$34)),IF(C88="","",LOOKUP(C88,Instructions!$B$12:$B$20,Instructions!$E$12:$E$20)))</f>
        <v/>
      </c>
      <c r="E88" s="57" t="s">
        <v>673</v>
      </c>
    </row>
    <row r="89" spans="1:5" ht="51.75" outlineLevel="1" thickBot="1" x14ac:dyDescent="0.25">
      <c r="A89" s="48" t="s">
        <v>587</v>
      </c>
      <c r="B89" s="50" t="s">
        <v>1526</v>
      </c>
      <c r="C89" s="80"/>
      <c r="D89" s="56" t="str">
        <f>IF(E89="F",IF(C89="","",LOOKUP(C89,Instructions!$B$26:$B$34,Instructions!$E$26:$E$34)),IF(C89="","",LOOKUP(C89,Instructions!$B$12:$B$20,Instructions!$E$12:$E$20)))</f>
        <v/>
      </c>
      <c r="E89" s="57" t="s">
        <v>673</v>
      </c>
    </row>
    <row r="90" spans="1:5" ht="39" outlineLevel="1" thickBot="1" x14ac:dyDescent="0.25">
      <c r="A90" s="48" t="s">
        <v>587</v>
      </c>
      <c r="B90" s="50" t="s">
        <v>1527</v>
      </c>
      <c r="C90" s="80"/>
      <c r="D90" s="56" t="str">
        <f>IF(E90="F",IF(C90="","",LOOKUP(C90,Instructions!$B$26:$B$34,Instructions!$E$26:$E$34)),IF(C90="","",LOOKUP(C90,Instructions!$B$12:$B$20,Instructions!$E$12:$E$20)))</f>
        <v/>
      </c>
      <c r="E90" s="57" t="s">
        <v>673</v>
      </c>
    </row>
    <row r="91" spans="1:5" ht="64.5" outlineLevel="1" thickBot="1" x14ac:dyDescent="0.25">
      <c r="A91" s="48" t="s">
        <v>587</v>
      </c>
      <c r="B91" s="50" t="s">
        <v>1528</v>
      </c>
      <c r="C91" s="80"/>
      <c r="D91" s="56" t="str">
        <f>IF(E91="F",IF(C91="","",LOOKUP(C91,Instructions!$B$26:$B$34,Instructions!$E$26:$E$34)),IF(C91="","",LOOKUP(C91,Instructions!$B$12:$B$20,Instructions!$E$12:$E$20)))</f>
        <v/>
      </c>
      <c r="E91" s="57" t="s">
        <v>673</v>
      </c>
    </row>
    <row r="92" spans="1:5" ht="51.75" outlineLevel="1" thickBot="1" x14ac:dyDescent="0.25">
      <c r="A92" s="48" t="s">
        <v>587</v>
      </c>
      <c r="B92" s="50" t="s">
        <v>1026</v>
      </c>
      <c r="C92" s="80"/>
      <c r="D92" s="56" t="str">
        <f>IF(E92="F",IF(C92="","",LOOKUP(C92,Instructions!$B$26:$B$34,Instructions!$E$26:$E$34)),IF(C92="","",LOOKUP(C92,Instructions!$B$12:$B$20,Instructions!$E$12:$E$20)))</f>
        <v/>
      </c>
      <c r="E92" s="57" t="s">
        <v>673</v>
      </c>
    </row>
    <row r="93" spans="1:5" ht="64.5" outlineLevel="1" thickBot="1" x14ac:dyDescent="0.25">
      <c r="A93" s="48" t="s">
        <v>587</v>
      </c>
      <c r="B93" s="50" t="s">
        <v>1027</v>
      </c>
      <c r="C93" s="80"/>
      <c r="D93" s="56" t="str">
        <f>IF(E93="F",IF(C93="","",LOOKUP(C93,Instructions!$B$26:$B$34,Instructions!$E$26:$E$34)),IF(C93="","",LOOKUP(C93,Instructions!$B$12:$B$20,Instructions!$E$12:$E$20)))</f>
        <v/>
      </c>
      <c r="E93" s="57" t="s">
        <v>673</v>
      </c>
    </row>
    <row r="94" spans="1:5" ht="39" outlineLevel="1" thickBot="1" x14ac:dyDescent="0.25">
      <c r="A94" s="48" t="s">
        <v>587</v>
      </c>
      <c r="B94" s="50" t="s">
        <v>1028</v>
      </c>
      <c r="C94" s="80"/>
      <c r="D94" s="56" t="str">
        <f>IF(E94="F",IF(C94="","",LOOKUP(C94,Instructions!$B$26:$B$34,Instructions!$E$26:$E$34)),IF(C94="","",LOOKUP(C94,Instructions!$B$12:$B$20,Instructions!$E$12:$E$20)))</f>
        <v/>
      </c>
      <c r="E94" s="57" t="s">
        <v>673</v>
      </c>
    </row>
    <row r="95" spans="1:5" ht="115.5" outlineLevel="1" thickBot="1" x14ac:dyDescent="0.25">
      <c r="A95" s="48" t="s">
        <v>588</v>
      </c>
      <c r="B95" s="50" t="s">
        <v>1529</v>
      </c>
      <c r="C95" s="80"/>
      <c r="D95" s="56" t="str">
        <f>IF(E95="F",IF(C95="","",LOOKUP(C95,Instructions!$B$26:$B$34,Instructions!$E$26:$E$34)),IF(C95="","",LOOKUP(C95,Instructions!$B$12:$B$20,Instructions!$E$12:$E$20)))</f>
        <v/>
      </c>
      <c r="E95" s="57" t="s">
        <v>673</v>
      </c>
    </row>
    <row r="96" spans="1:5" ht="51.75" outlineLevel="1" thickBot="1" x14ac:dyDescent="0.25">
      <c r="A96" s="48" t="s">
        <v>588</v>
      </c>
      <c r="B96" s="50" t="s">
        <v>1530</v>
      </c>
      <c r="C96" s="80"/>
      <c r="D96" s="56" t="str">
        <f>IF(E96="F",IF(C96="","",LOOKUP(C96,Instructions!$B$26:$B$34,Instructions!$E$26:$E$34)),IF(C96="","",LOOKUP(C96,Instructions!$B$12:$B$20,Instructions!$E$12:$E$20)))</f>
        <v/>
      </c>
      <c r="E96" s="57" t="s">
        <v>673</v>
      </c>
    </row>
    <row r="97" spans="1:5" ht="64.5" outlineLevel="1" thickBot="1" x14ac:dyDescent="0.25">
      <c r="A97" s="48" t="s">
        <v>588</v>
      </c>
      <c r="B97" s="50" t="s">
        <v>1029</v>
      </c>
      <c r="C97" s="80"/>
      <c r="D97" s="56" t="str">
        <f>IF(E97="F",IF(C97="","",LOOKUP(C97,Instructions!$B$26:$B$34,Instructions!$E$26:$E$34)),IF(C97="","",LOOKUP(C97,Instructions!$B$12:$B$20,Instructions!$E$12:$E$20)))</f>
        <v/>
      </c>
      <c r="E97" s="57" t="s">
        <v>673</v>
      </c>
    </row>
    <row r="98" spans="1:5" ht="77.25" outlineLevel="1" thickBot="1" x14ac:dyDescent="0.25">
      <c r="A98" s="48" t="s">
        <v>588</v>
      </c>
      <c r="B98" s="50" t="s">
        <v>1531</v>
      </c>
      <c r="C98" s="80"/>
      <c r="D98" s="56" t="str">
        <f>IF(E98="F",IF(C98="","",LOOKUP(C98,Instructions!$B$26:$B$34,Instructions!$E$26:$E$34)),IF(C98="","",LOOKUP(C98,Instructions!$B$12:$B$20,Instructions!$E$12:$E$20)))</f>
        <v/>
      </c>
      <c r="E98" s="57" t="s">
        <v>673</v>
      </c>
    </row>
    <row r="99" spans="1:5" ht="77.25" outlineLevel="1" thickBot="1" x14ac:dyDescent="0.25">
      <c r="A99" s="48" t="s">
        <v>588</v>
      </c>
      <c r="B99" s="50" t="s">
        <v>1030</v>
      </c>
      <c r="C99" s="80"/>
      <c r="D99" s="56" t="str">
        <f>IF(E99="F",IF(C99="","",LOOKUP(C99,Instructions!$B$26:$B$34,Instructions!$E$26:$E$34)),IF(C99="","",LOOKUP(C99,Instructions!$B$12:$B$20,Instructions!$E$12:$E$20)))</f>
        <v/>
      </c>
      <c r="E99" s="57" t="s">
        <v>673</v>
      </c>
    </row>
    <row r="100" spans="1:5" ht="64.5" outlineLevel="1" thickBot="1" x14ac:dyDescent="0.25">
      <c r="A100" s="38" t="s">
        <v>588</v>
      </c>
      <c r="B100" s="50" t="s">
        <v>1532</v>
      </c>
      <c r="C100" s="80"/>
      <c r="D100" s="56" t="str">
        <f>IF(E100="F",IF(C100="","",LOOKUP(C100,Instructions!$B$26:$B$34,Instructions!$E$26:$E$34)),IF(C100="","",LOOKUP(C100,Instructions!$B$12:$B$20,Instructions!$E$12:$E$20)))</f>
        <v/>
      </c>
      <c r="E100" s="57" t="s">
        <v>673</v>
      </c>
    </row>
    <row r="101" spans="1:5" ht="64.5" outlineLevel="1" thickBot="1" x14ac:dyDescent="0.25">
      <c r="A101" s="38" t="s">
        <v>588</v>
      </c>
      <c r="B101" s="50" t="s">
        <v>1025</v>
      </c>
      <c r="C101" s="80"/>
      <c r="D101" s="56" t="str">
        <f>IF(E101="F",IF(C101="","",LOOKUP(C101,Instructions!$B$26:$B$34,Instructions!$E$26:$E$34)),IF(C101="","",LOOKUP(C101,Instructions!$B$12:$B$20,Instructions!$E$12:$E$20)))</f>
        <v/>
      </c>
      <c r="E101" s="57" t="s">
        <v>673</v>
      </c>
    </row>
    <row r="102" spans="1:5" ht="39" outlineLevel="1" thickBot="1" x14ac:dyDescent="0.25">
      <c r="A102" s="38" t="s">
        <v>588</v>
      </c>
      <c r="B102" s="50" t="s">
        <v>1031</v>
      </c>
      <c r="C102" s="80"/>
      <c r="D102" s="56" t="str">
        <f>IF(E102="F",IF(C102="","",LOOKUP(C102,Instructions!$B$26:$B$34,Instructions!$E$26:$E$34)),IF(C102="","",LOOKUP(C102,Instructions!$B$12:$B$20,Instructions!$E$12:$E$20)))</f>
        <v/>
      </c>
      <c r="E102" s="57" t="s">
        <v>673</v>
      </c>
    </row>
    <row r="103" spans="1:5" ht="128.25" outlineLevel="1" thickBot="1" x14ac:dyDescent="0.25">
      <c r="A103" s="48" t="s">
        <v>1032</v>
      </c>
      <c r="B103" s="50" t="s">
        <v>1533</v>
      </c>
      <c r="C103" s="80"/>
      <c r="D103" s="56" t="str">
        <f>IF(E103="F",IF(C103="","",LOOKUP(C103,Instructions!$B$26:$B$34,Instructions!$E$26:$E$34)),IF(C103="","",LOOKUP(C103,Instructions!$B$12:$B$20,Instructions!$E$12:$E$20)))</f>
        <v/>
      </c>
      <c r="E103" s="57" t="s">
        <v>673</v>
      </c>
    </row>
    <row r="104" spans="1:5" ht="39" outlineLevel="1" thickBot="1" x14ac:dyDescent="0.25">
      <c r="A104" s="48" t="s">
        <v>1032</v>
      </c>
      <c r="B104" s="50" t="s">
        <v>1033</v>
      </c>
      <c r="C104" s="80"/>
      <c r="D104" s="56" t="str">
        <f>IF(E104="F",IF(C104="","",LOOKUP(C104,Instructions!$B$26:$B$34,Instructions!$E$26:$E$34)),IF(C104="","",LOOKUP(C104,Instructions!$B$12:$B$20,Instructions!$E$12:$E$20)))</f>
        <v/>
      </c>
      <c r="E104" s="57" t="s">
        <v>673</v>
      </c>
    </row>
    <row r="105" spans="1:5" ht="51.75" outlineLevel="1" thickBot="1" x14ac:dyDescent="0.25">
      <c r="A105" s="48" t="s">
        <v>1032</v>
      </c>
      <c r="B105" s="50" t="s">
        <v>1534</v>
      </c>
      <c r="C105" s="80"/>
      <c r="D105" s="56" t="str">
        <f>IF(E105="F",IF(C105="","",LOOKUP(C105,Instructions!$B$26:$B$34,Instructions!$E$26:$E$34)),IF(C105="","",LOOKUP(C105,Instructions!$B$12:$B$20,Instructions!$E$12:$E$20)))</f>
        <v/>
      </c>
      <c r="E105" s="57" t="s">
        <v>673</v>
      </c>
    </row>
    <row r="106" spans="1:5" ht="39" outlineLevel="1" thickBot="1" x14ac:dyDescent="0.25">
      <c r="A106" s="48" t="s">
        <v>1032</v>
      </c>
      <c r="B106" s="50" t="s">
        <v>1034</v>
      </c>
      <c r="C106" s="80"/>
      <c r="D106" s="56" t="str">
        <f>IF(E106="F",IF(C106="","",LOOKUP(C106,Instructions!$B$26:$B$34,Instructions!$E$26:$E$34)),IF(C106="","",LOOKUP(C106,Instructions!$B$12:$B$20,Instructions!$E$12:$E$20)))</f>
        <v/>
      </c>
      <c r="E106" s="57" t="s">
        <v>673</v>
      </c>
    </row>
    <row r="107" spans="1:5" ht="77.25" outlineLevel="1" thickBot="1" x14ac:dyDescent="0.25">
      <c r="A107" s="48" t="s">
        <v>1032</v>
      </c>
      <c r="B107" s="50" t="s">
        <v>1035</v>
      </c>
      <c r="C107" s="80"/>
      <c r="D107" s="56" t="str">
        <f>IF(E107="F",IF(C107="","",LOOKUP(C107,Instructions!$B$26:$B$34,Instructions!$E$26:$E$34)),IF(C107="","",LOOKUP(C107,Instructions!$B$12:$B$20,Instructions!$E$12:$E$20)))</f>
        <v/>
      </c>
      <c r="E107" s="57" t="s">
        <v>673</v>
      </c>
    </row>
    <row r="108" spans="1:5" ht="64.5" outlineLevel="1" thickBot="1" x14ac:dyDescent="0.25">
      <c r="A108" s="48" t="s">
        <v>1032</v>
      </c>
      <c r="B108" s="50" t="s">
        <v>1036</v>
      </c>
      <c r="C108" s="80"/>
      <c r="D108" s="56" t="str">
        <f>IF(E108="F",IF(C108="","",LOOKUP(C108,Instructions!$B$26:$B$34,Instructions!$E$26:$E$34)),IF(C108="","",LOOKUP(C108,Instructions!$B$12:$B$20,Instructions!$E$12:$E$20)))</f>
        <v/>
      </c>
      <c r="E108" s="57" t="s">
        <v>673</v>
      </c>
    </row>
    <row r="109" spans="1:5" ht="64.5" outlineLevel="1" thickBot="1" x14ac:dyDescent="0.25">
      <c r="A109" s="48" t="s">
        <v>1032</v>
      </c>
      <c r="B109" s="50" t="s">
        <v>1025</v>
      </c>
      <c r="C109" s="80"/>
      <c r="D109" s="56" t="str">
        <f>IF(E109="F",IF(C109="","",LOOKUP(C109,Instructions!$B$26:$B$34,Instructions!$E$26:$E$34)),IF(C109="","",LOOKUP(C109,Instructions!$B$12:$B$20,Instructions!$E$12:$E$20)))</f>
        <v/>
      </c>
      <c r="E109" s="57" t="s">
        <v>673</v>
      </c>
    </row>
    <row r="110" spans="1:5" ht="39" outlineLevel="1" thickBot="1" x14ac:dyDescent="0.25">
      <c r="A110" s="48" t="s">
        <v>1032</v>
      </c>
      <c r="B110" s="50" t="s">
        <v>1037</v>
      </c>
      <c r="C110" s="80"/>
      <c r="D110" s="56" t="str">
        <f>IF(E110="F",IF(C110="","",LOOKUP(C110,Instructions!$B$26:$B$34,Instructions!$E$26:$E$34)),IF(C110="","",LOOKUP(C110,Instructions!$B$12:$B$20,Instructions!$E$12:$E$20)))</f>
        <v/>
      </c>
      <c r="E110" s="57" t="s">
        <v>673</v>
      </c>
    </row>
    <row r="111" spans="1:5" ht="64.5" outlineLevel="1" thickBot="1" x14ac:dyDescent="0.25">
      <c r="A111" s="48" t="s">
        <v>1038</v>
      </c>
      <c r="B111" s="50" t="s">
        <v>1535</v>
      </c>
      <c r="C111" s="80"/>
      <c r="D111" s="56" t="str">
        <f>IF(E111="F",IF(C111="","",LOOKUP(C111,Instructions!$B$26:$B$34,Instructions!$E$26:$E$34)),IF(C111="","",LOOKUP(C111,Instructions!$B$12:$B$20,Instructions!$E$12:$E$20)))</f>
        <v/>
      </c>
      <c r="E111" s="57" t="s">
        <v>673</v>
      </c>
    </row>
    <row r="112" spans="1:5" ht="332.25" outlineLevel="1" thickBot="1" x14ac:dyDescent="0.25">
      <c r="A112" s="48" t="s">
        <v>1038</v>
      </c>
      <c r="B112" s="50" t="s">
        <v>1536</v>
      </c>
      <c r="C112" s="80"/>
      <c r="D112" s="56" t="str">
        <f>IF(E112="F",IF(C112="","",LOOKUP(C112,Instructions!$B$26:$B$34,Instructions!$E$26:$E$34)),IF(C112="","",LOOKUP(C112,Instructions!$B$12:$B$20,Instructions!$E$12:$E$20)))</f>
        <v/>
      </c>
      <c r="E112" s="57" t="s">
        <v>673</v>
      </c>
    </row>
    <row r="113" spans="1:5" ht="64.5" outlineLevel="1" thickBot="1" x14ac:dyDescent="0.25">
      <c r="A113" s="48" t="s">
        <v>1038</v>
      </c>
      <c r="B113" s="50" t="s">
        <v>1039</v>
      </c>
      <c r="C113" s="80"/>
      <c r="D113" s="56" t="str">
        <f>IF(E113="F",IF(C113="","",LOOKUP(C113,Instructions!$B$26:$B$34,Instructions!$E$26:$E$34)),IF(C113="","",LOOKUP(C113,Instructions!$B$12:$B$20,Instructions!$E$12:$E$20)))</f>
        <v/>
      </c>
      <c r="E113" s="57" t="s">
        <v>673</v>
      </c>
    </row>
    <row r="114" spans="1:5" ht="51.75" outlineLevel="1" thickBot="1" x14ac:dyDescent="0.25">
      <c r="A114" s="48" t="s">
        <v>1038</v>
      </c>
      <c r="B114" s="50" t="s">
        <v>1040</v>
      </c>
      <c r="C114" s="80"/>
      <c r="D114" s="56" t="str">
        <f>IF(E114="F",IF(C114="","",LOOKUP(C114,Instructions!$B$26:$B$34,Instructions!$E$26:$E$34)),IF(C114="","",LOOKUP(C114,Instructions!$B$12:$B$20,Instructions!$E$12:$E$20)))</f>
        <v/>
      </c>
      <c r="E114" s="57" t="s">
        <v>673</v>
      </c>
    </row>
    <row r="115" spans="1:5" ht="64.5" outlineLevel="1" thickBot="1" x14ac:dyDescent="0.25">
      <c r="A115" s="48" t="s">
        <v>1038</v>
      </c>
      <c r="B115" s="50" t="s">
        <v>1041</v>
      </c>
      <c r="C115" s="80"/>
      <c r="D115" s="56" t="str">
        <f>IF(E115="F",IF(C115="","",LOOKUP(C115,Instructions!$B$26:$B$34,Instructions!$E$26:$E$34)),IF(C115="","",LOOKUP(C115,Instructions!$B$12:$B$20,Instructions!$E$12:$E$20)))</f>
        <v/>
      </c>
      <c r="E115" s="57" t="s">
        <v>673</v>
      </c>
    </row>
    <row r="116" spans="1:5" ht="64.5" outlineLevel="1" thickBot="1" x14ac:dyDescent="0.25">
      <c r="A116" s="48" t="s">
        <v>1038</v>
      </c>
      <c r="B116" s="50" t="s">
        <v>1027</v>
      </c>
      <c r="C116" s="80"/>
      <c r="D116" s="56" t="str">
        <f>IF(E116="F",IF(C116="","",LOOKUP(C116,Instructions!$B$26:$B$34,Instructions!$E$26:$E$34)),IF(C116="","",LOOKUP(C116,Instructions!$B$12:$B$20,Instructions!$E$12:$E$20)))</f>
        <v/>
      </c>
      <c r="E116" s="57" t="s">
        <v>673</v>
      </c>
    </row>
    <row r="117" spans="1:5" ht="39" outlineLevel="1" thickBot="1" x14ac:dyDescent="0.25">
      <c r="A117" s="48" t="s">
        <v>1038</v>
      </c>
      <c r="B117" s="50" t="s">
        <v>1042</v>
      </c>
      <c r="C117" s="80"/>
      <c r="D117" s="56" t="str">
        <f>IF(E117="F",IF(C117="","",LOOKUP(C117,Instructions!$B$26:$B$34,Instructions!$E$26:$E$34)),IF(C117="","",LOOKUP(C117,Instructions!$B$12:$B$20,Instructions!$E$12:$E$20)))</f>
        <v/>
      </c>
      <c r="E117" s="57" t="s">
        <v>673</v>
      </c>
    </row>
    <row r="118" spans="1:5" ht="102.75" outlineLevel="1" thickBot="1" x14ac:dyDescent="0.25">
      <c r="A118" s="48" t="s">
        <v>590</v>
      </c>
      <c r="B118" s="50" t="s">
        <v>1043</v>
      </c>
      <c r="C118" s="80"/>
      <c r="D118" s="56" t="str">
        <f>IF(E118="F",IF(C118="","",LOOKUP(C118,Instructions!$B$26:$B$34,Instructions!$E$26:$E$34)),IF(C118="","",LOOKUP(C118,Instructions!$B$12:$B$20,Instructions!$E$12:$E$20)))</f>
        <v/>
      </c>
      <c r="E118" s="57" t="s">
        <v>673</v>
      </c>
    </row>
    <row r="119" spans="1:5" ht="102.75" outlineLevel="1" thickBot="1" x14ac:dyDescent="0.25">
      <c r="A119" s="38" t="s">
        <v>590</v>
      </c>
      <c r="B119" s="50" t="s">
        <v>1043</v>
      </c>
      <c r="C119" s="80"/>
      <c r="D119" s="56" t="str">
        <f>IF(E119="F",IF(C119="","",LOOKUP(C119,Instructions!$B$26:$B$34,Instructions!$E$26:$E$34)),IF(C119="","",LOOKUP(C119,Instructions!$B$12:$B$20,Instructions!$E$12:$E$20)))</f>
        <v/>
      </c>
      <c r="E119" s="57" t="s">
        <v>673</v>
      </c>
    </row>
    <row r="120" spans="1:5" ht="39" outlineLevel="1" thickBot="1" x14ac:dyDescent="0.25">
      <c r="A120" s="38" t="s">
        <v>590</v>
      </c>
      <c r="B120" s="50" t="s">
        <v>1046</v>
      </c>
      <c r="C120" s="80"/>
      <c r="D120" s="56" t="str">
        <f>IF(E120="F",IF(C120="","",LOOKUP(C120,Instructions!$B$26:$B$34,Instructions!$E$26:$E$34)),IF(C120="","",LOOKUP(C120,Instructions!$B$12:$B$20,Instructions!$E$12:$E$20)))</f>
        <v/>
      </c>
      <c r="E120" s="57" t="s">
        <v>673</v>
      </c>
    </row>
    <row r="121" spans="1:5" ht="64.5" outlineLevel="1" thickBot="1" x14ac:dyDescent="0.25">
      <c r="A121" s="38" t="s">
        <v>590</v>
      </c>
      <c r="B121" s="50" t="s">
        <v>1048</v>
      </c>
      <c r="C121" s="80"/>
      <c r="D121" s="56" t="str">
        <f>IF(E121="F",IF(C121="","",LOOKUP(C121,Instructions!$B$26:$B$34,Instructions!$E$26:$E$34)),IF(C121="","",LOOKUP(C121,Instructions!$B$12:$B$20,Instructions!$E$12:$E$20)))</f>
        <v/>
      </c>
      <c r="E121" s="57" t="s">
        <v>673</v>
      </c>
    </row>
    <row r="122" spans="1:5" ht="39" outlineLevel="1" thickBot="1" x14ac:dyDescent="0.25">
      <c r="A122" s="38" t="s">
        <v>590</v>
      </c>
      <c r="B122" s="50" t="s">
        <v>1047</v>
      </c>
      <c r="C122" s="80"/>
      <c r="D122" s="56" t="str">
        <f>IF(E122="F",IF(C122="","",LOOKUP(C122,Instructions!$B$26:$B$34,Instructions!$E$26:$E$34)),IF(C122="","",LOOKUP(C122,Instructions!$B$12:$B$20,Instructions!$E$12:$E$20)))</f>
        <v/>
      </c>
      <c r="E122" s="57" t="s">
        <v>673</v>
      </c>
    </row>
    <row r="123" spans="1:5" ht="51.75" outlineLevel="1" thickBot="1" x14ac:dyDescent="0.25">
      <c r="A123" s="38" t="s">
        <v>590</v>
      </c>
      <c r="B123" s="50" t="s">
        <v>1049</v>
      </c>
      <c r="C123" s="80"/>
      <c r="D123" s="56" t="str">
        <f>IF(E123="F",IF(C123="","",LOOKUP(C123,Instructions!$B$26:$B$34,Instructions!$E$26:$E$34)),IF(C123="","",LOOKUP(C123,Instructions!$B$12:$B$20,Instructions!$E$12:$E$20)))</f>
        <v/>
      </c>
      <c r="E123" s="57" t="s">
        <v>673</v>
      </c>
    </row>
    <row r="124" spans="1:5" ht="39" outlineLevel="1" thickBot="1" x14ac:dyDescent="0.25">
      <c r="A124" s="38" t="s">
        <v>590</v>
      </c>
      <c r="B124" s="50" t="s">
        <v>1537</v>
      </c>
      <c r="C124" s="80"/>
      <c r="D124" s="56" t="str">
        <f>IF(E124="F",IF(C124="","",LOOKUP(C124,Instructions!$B$26:$B$34,Instructions!$E$26:$E$34)),IF(C124="","",LOOKUP(C124,Instructions!$B$12:$B$20,Instructions!$E$12:$E$20)))</f>
        <v/>
      </c>
      <c r="E124" s="57" t="s">
        <v>673</v>
      </c>
    </row>
    <row r="125" spans="1:5" ht="90" outlineLevel="1" thickBot="1" x14ac:dyDescent="0.25">
      <c r="A125" s="38" t="s">
        <v>590</v>
      </c>
      <c r="B125" s="50" t="s">
        <v>1538</v>
      </c>
      <c r="C125" s="80"/>
      <c r="D125" s="56" t="str">
        <f>IF(E125="F",IF(C125="","",LOOKUP(C125,Instructions!$B$26:$B$34,Instructions!$E$26:$E$34)),IF(C125="","",LOOKUP(C125,Instructions!$B$12:$B$20,Instructions!$E$12:$E$20)))</f>
        <v/>
      </c>
      <c r="E125" s="57" t="s">
        <v>673</v>
      </c>
    </row>
    <row r="126" spans="1:5" ht="64.5" outlineLevel="1" thickBot="1" x14ac:dyDescent="0.25">
      <c r="A126" s="38" t="s">
        <v>590</v>
      </c>
      <c r="B126" s="50" t="s">
        <v>1011</v>
      </c>
      <c r="C126" s="80"/>
      <c r="D126" s="56" t="str">
        <f>IF(E126="F",IF(C126="","",LOOKUP(C126,Instructions!$B$26:$B$34,Instructions!$E$26:$E$34)),IF(C126="","",LOOKUP(C126,Instructions!$B$12:$B$20,Instructions!$E$12:$E$20)))</f>
        <v/>
      </c>
      <c r="E126" s="57" t="s">
        <v>673</v>
      </c>
    </row>
    <row r="127" spans="1:5" ht="39" outlineLevel="1" thickBot="1" x14ac:dyDescent="0.25">
      <c r="A127" s="38" t="s">
        <v>590</v>
      </c>
      <c r="B127" s="50" t="s">
        <v>1539</v>
      </c>
      <c r="C127" s="80"/>
      <c r="D127" s="56" t="str">
        <f>IF(E127="F",IF(C127="","",LOOKUP(C127,Instructions!$B$26:$B$34,Instructions!$E$26:$E$34)),IF(C127="","",LOOKUP(C127,Instructions!$B$12:$B$20,Instructions!$E$12:$E$20)))</f>
        <v/>
      </c>
      <c r="E127" s="57" t="s">
        <v>673</v>
      </c>
    </row>
    <row r="128" spans="1:5" ht="128.25" outlineLevel="1" thickBot="1" x14ac:dyDescent="0.25">
      <c r="A128" s="38" t="s">
        <v>589</v>
      </c>
      <c r="B128" s="50" t="s">
        <v>1540</v>
      </c>
      <c r="C128" s="80"/>
      <c r="D128" s="56" t="str">
        <f>IF(E128="F",IF(C128="","",LOOKUP(C128,Instructions!$B$26:$B$34,Instructions!$E$26:$E$34)),IF(C128="","",LOOKUP(C128,Instructions!$B$12:$B$20,Instructions!$E$12:$E$20)))</f>
        <v/>
      </c>
      <c r="E128" s="57" t="s">
        <v>673</v>
      </c>
    </row>
    <row r="129" spans="1:5" ht="13.5" outlineLevel="1" thickBot="1" x14ac:dyDescent="0.25">
      <c r="A129" s="38" t="s">
        <v>589</v>
      </c>
      <c r="B129" s="50" t="s">
        <v>1051</v>
      </c>
      <c r="C129" s="80"/>
      <c r="D129" s="56" t="str">
        <f>IF(E129="F",IF(C129="","",LOOKUP(C129,Instructions!$B$26:$B$34,Instructions!$E$26:$E$34)),IF(C129="","",LOOKUP(C129,Instructions!$B$12:$B$20,Instructions!$E$12:$E$20)))</f>
        <v/>
      </c>
      <c r="E129" s="57" t="s">
        <v>673</v>
      </c>
    </row>
    <row r="130" spans="1:5" ht="51.75" outlineLevel="1" thickBot="1" x14ac:dyDescent="0.25">
      <c r="A130" s="38" t="s">
        <v>589</v>
      </c>
      <c r="B130" s="50" t="s">
        <v>1052</v>
      </c>
      <c r="C130" s="80"/>
      <c r="D130" s="56" t="str">
        <f>IF(E130="F",IF(C130="","",LOOKUP(C130,Instructions!$B$26:$B$34,Instructions!$E$26:$E$34)),IF(C130="","",LOOKUP(C130,Instructions!$B$12:$B$20,Instructions!$E$12:$E$20)))</f>
        <v/>
      </c>
      <c r="E130" s="57" t="s">
        <v>673</v>
      </c>
    </row>
    <row r="131" spans="1:5" ht="39" outlineLevel="1" thickBot="1" x14ac:dyDescent="0.25">
      <c r="A131" s="38" t="s">
        <v>589</v>
      </c>
      <c r="B131" s="50" t="s">
        <v>1053</v>
      </c>
      <c r="C131" s="80"/>
      <c r="D131" s="56" t="str">
        <f>IF(E131="F",IF(C131="","",LOOKUP(C131,Instructions!$B$26:$B$34,Instructions!$E$26:$E$34)),IF(C131="","",LOOKUP(C131,Instructions!$B$12:$B$20,Instructions!$E$12:$E$20)))</f>
        <v/>
      </c>
      <c r="E131" s="57" t="s">
        <v>673</v>
      </c>
    </row>
    <row r="132" spans="1:5" ht="128.25" outlineLevel="1" thickBot="1" x14ac:dyDescent="0.25">
      <c r="A132" s="38" t="s">
        <v>589</v>
      </c>
      <c r="B132" s="50" t="s">
        <v>1541</v>
      </c>
      <c r="C132" s="80"/>
      <c r="D132" s="56" t="str">
        <f>IF(E132="F",IF(C132="","",LOOKUP(C132,Instructions!$B$26:$B$34,Instructions!$E$26:$E$34)),IF(C132="","",LOOKUP(C132,Instructions!$B$12:$B$20,Instructions!$E$12:$E$20)))</f>
        <v/>
      </c>
      <c r="E132" s="57" t="s">
        <v>673</v>
      </c>
    </row>
    <row r="133" spans="1:5" ht="39" outlineLevel="1" thickBot="1" x14ac:dyDescent="0.25">
      <c r="A133" s="38" t="s">
        <v>589</v>
      </c>
      <c r="B133" s="50" t="s">
        <v>1054</v>
      </c>
      <c r="C133" s="80"/>
      <c r="D133" s="56" t="str">
        <f>IF(E133="F",IF(C133="","",LOOKUP(C133,Instructions!$B$26:$B$34,Instructions!$E$26:$E$34)),IF(C133="","",LOOKUP(C133,Instructions!$B$12:$B$20,Instructions!$E$12:$E$20)))</f>
        <v/>
      </c>
      <c r="E133" s="57" t="s">
        <v>673</v>
      </c>
    </row>
    <row r="134" spans="1:5" ht="51.75" outlineLevel="1" thickBot="1" x14ac:dyDescent="0.25">
      <c r="A134" s="38" t="s">
        <v>589</v>
      </c>
      <c r="B134" s="50" t="s">
        <v>1055</v>
      </c>
      <c r="C134" s="80"/>
      <c r="D134" s="56" t="str">
        <f>IF(E134="F",IF(C134="","",LOOKUP(C134,Instructions!$B$26:$B$34,Instructions!$E$26:$E$34)),IF(C134="","",LOOKUP(C134,Instructions!$B$12:$B$20,Instructions!$E$12:$E$20)))</f>
        <v/>
      </c>
      <c r="E134" s="57" t="s">
        <v>673</v>
      </c>
    </row>
    <row r="135" spans="1:5" ht="64.5" outlineLevel="1" thickBot="1" x14ac:dyDescent="0.25">
      <c r="A135" s="38" t="s">
        <v>589</v>
      </c>
      <c r="B135" s="50" t="s">
        <v>1011</v>
      </c>
      <c r="C135" s="80"/>
      <c r="D135" s="56" t="str">
        <f>IF(E135="F",IF(C135="","",LOOKUP(C135,Instructions!$B$26:$B$34,Instructions!$E$26:$E$34)),IF(C135="","",LOOKUP(C135,Instructions!$B$12:$B$20,Instructions!$E$12:$E$20)))</f>
        <v/>
      </c>
      <c r="E135" s="57" t="s">
        <v>673</v>
      </c>
    </row>
    <row r="136" spans="1:5" ht="39" outlineLevel="1" thickBot="1" x14ac:dyDescent="0.25">
      <c r="A136" s="38" t="s">
        <v>589</v>
      </c>
      <c r="B136" s="50" t="s">
        <v>1056</v>
      </c>
      <c r="C136" s="80"/>
      <c r="D136" s="56" t="str">
        <f>IF(E136="F",IF(C136="","",LOOKUP(C136,Instructions!$B$26:$B$34,Instructions!$E$26:$E$34)),IF(C136="","",LOOKUP(C136,Instructions!$B$12:$B$20,Instructions!$E$12:$E$20)))</f>
        <v/>
      </c>
      <c r="E136" s="57" t="s">
        <v>673</v>
      </c>
    </row>
    <row r="137" spans="1:5" ht="230.25" outlineLevel="1" thickBot="1" x14ac:dyDescent="0.25">
      <c r="A137" s="38" t="s">
        <v>592</v>
      </c>
      <c r="B137" s="50" t="s">
        <v>1542</v>
      </c>
      <c r="C137" s="80"/>
      <c r="D137" s="56" t="str">
        <f>IF(E137="F",IF(C137="","",LOOKUP(C137,Instructions!$B$26:$B$34,Instructions!$E$26:$E$34)),IF(C137="","",LOOKUP(C137,Instructions!$B$12:$B$20,Instructions!$E$12:$E$20)))</f>
        <v/>
      </c>
      <c r="E137" s="57" t="s">
        <v>673</v>
      </c>
    </row>
    <row r="138" spans="1:5" ht="230.25" outlineLevel="1" thickBot="1" x14ac:dyDescent="0.25">
      <c r="A138" s="38" t="s">
        <v>592</v>
      </c>
      <c r="B138" s="50" t="s">
        <v>1057</v>
      </c>
      <c r="C138" s="80"/>
      <c r="D138" s="56" t="str">
        <f>IF(E138="F",IF(C138="","",LOOKUP(C138,Instructions!$B$26:$B$34,Instructions!$E$26:$E$34)),IF(C138="","",LOOKUP(C138,Instructions!$B$12:$B$20,Instructions!$E$12:$E$20)))</f>
        <v/>
      </c>
      <c r="E138" s="57" t="s">
        <v>673</v>
      </c>
    </row>
    <row r="139" spans="1:5" ht="51.75" outlineLevel="1" thickBot="1" x14ac:dyDescent="0.25">
      <c r="A139" s="38" t="s">
        <v>592</v>
      </c>
      <c r="B139" s="50" t="s">
        <v>1058</v>
      </c>
      <c r="C139" s="80"/>
      <c r="D139" s="56" t="str">
        <f>IF(E139="F",IF(C139="","",LOOKUP(C139,Instructions!$B$26:$B$34,Instructions!$E$26:$E$34)),IF(C139="","",LOOKUP(C139,Instructions!$B$12:$B$20,Instructions!$E$12:$E$20)))</f>
        <v/>
      </c>
      <c r="E139" s="57" t="s">
        <v>673</v>
      </c>
    </row>
    <row r="140" spans="1:5" ht="51.75" outlineLevel="1" thickBot="1" x14ac:dyDescent="0.25">
      <c r="A140" s="38" t="s">
        <v>592</v>
      </c>
      <c r="B140" s="50" t="s">
        <v>1059</v>
      </c>
      <c r="C140" s="80"/>
      <c r="D140" s="56" t="str">
        <f>IF(E140="F",IF(C140="","",LOOKUP(C140,Instructions!$B$26:$B$34,Instructions!$E$26:$E$34)),IF(C140="","",LOOKUP(C140,Instructions!$B$12:$B$20,Instructions!$E$12:$E$20)))</f>
        <v/>
      </c>
      <c r="E140" s="57" t="s">
        <v>673</v>
      </c>
    </row>
    <row r="141" spans="1:5" ht="77.25" outlineLevel="1" thickBot="1" x14ac:dyDescent="0.25">
      <c r="A141" s="38" t="s">
        <v>592</v>
      </c>
      <c r="B141" s="50" t="s">
        <v>1060</v>
      </c>
      <c r="C141" s="80"/>
      <c r="D141" s="56" t="str">
        <f>IF(E141="F",IF(C141="","",LOOKUP(C141,Instructions!$B$26:$B$34,Instructions!$E$26:$E$34)),IF(C141="","",LOOKUP(C141,Instructions!$B$12:$B$20,Instructions!$E$12:$E$20)))</f>
        <v/>
      </c>
      <c r="E141" s="57" t="s">
        <v>673</v>
      </c>
    </row>
    <row r="142" spans="1:5" ht="51.75" outlineLevel="1" thickBot="1" x14ac:dyDescent="0.25">
      <c r="A142" s="38" t="s">
        <v>592</v>
      </c>
      <c r="B142" s="50" t="s">
        <v>1543</v>
      </c>
      <c r="C142" s="80"/>
      <c r="D142" s="56" t="str">
        <f>IF(E142="F",IF(C142="","",LOOKUP(C142,Instructions!$B$26:$B$34,Instructions!$E$26:$E$34)),IF(C142="","",LOOKUP(C142,Instructions!$B$12:$B$20,Instructions!$E$12:$E$20)))</f>
        <v/>
      </c>
      <c r="E142" s="57" t="s">
        <v>673</v>
      </c>
    </row>
    <row r="143" spans="1:5" ht="39" outlineLevel="1" thickBot="1" x14ac:dyDescent="0.25">
      <c r="A143" s="38" t="s">
        <v>592</v>
      </c>
      <c r="B143" s="50" t="s">
        <v>1061</v>
      </c>
      <c r="C143" s="80"/>
      <c r="D143" s="56" t="str">
        <f>IF(E143="F",IF(C143="","",LOOKUP(C143,Instructions!$B$26:$B$34,Instructions!$E$26:$E$34)),IF(C143="","",LOOKUP(C143,Instructions!$B$12:$B$20,Instructions!$E$12:$E$20)))</f>
        <v/>
      </c>
      <c r="E143" s="57" t="s">
        <v>673</v>
      </c>
    </row>
    <row r="144" spans="1:5" ht="102.75" outlineLevel="1" thickBot="1" x14ac:dyDescent="0.25">
      <c r="A144" s="38" t="s">
        <v>592</v>
      </c>
      <c r="B144" s="50" t="s">
        <v>1544</v>
      </c>
      <c r="C144" s="80"/>
      <c r="D144" s="56" t="str">
        <f>IF(E144="F",IF(C144="","",LOOKUP(C144,Instructions!$B$26:$B$34,Instructions!$E$26:$E$34)),IF(C144="","",LOOKUP(C144,Instructions!$B$12:$B$20,Instructions!$E$12:$E$20)))</f>
        <v/>
      </c>
      <c r="E144" s="57" t="s">
        <v>673</v>
      </c>
    </row>
    <row r="145" spans="1:5" ht="51.75" outlineLevel="1" thickBot="1" x14ac:dyDescent="0.25">
      <c r="A145" s="38" t="s">
        <v>592</v>
      </c>
      <c r="B145" s="50" t="s">
        <v>1062</v>
      </c>
      <c r="C145" s="80"/>
      <c r="D145" s="56" t="str">
        <f>IF(E145="F",IF(C145="","",LOOKUP(C145,Instructions!$B$26:$B$34,Instructions!$E$26:$E$34)),IF(C145="","",LOOKUP(C145,Instructions!$B$12:$B$20,Instructions!$E$12:$E$20)))</f>
        <v/>
      </c>
      <c r="E145" s="57" t="s">
        <v>673</v>
      </c>
    </row>
    <row r="146" spans="1:5" ht="64.5" outlineLevel="1" thickBot="1" x14ac:dyDescent="0.25">
      <c r="A146" s="38" t="s">
        <v>592</v>
      </c>
      <c r="B146" s="50" t="s">
        <v>1019</v>
      </c>
      <c r="C146" s="80"/>
      <c r="D146" s="56" t="str">
        <f>IF(E146="F",IF(C146="","",LOOKUP(C146,Instructions!$B$26:$B$34,Instructions!$E$26:$E$34)),IF(C146="","",LOOKUP(C146,Instructions!$B$12:$B$20,Instructions!$E$12:$E$20)))</f>
        <v/>
      </c>
      <c r="E146" s="57" t="s">
        <v>673</v>
      </c>
    </row>
    <row r="147" spans="1:5" ht="39" outlineLevel="1" thickBot="1" x14ac:dyDescent="0.25">
      <c r="A147" s="38" t="s">
        <v>592</v>
      </c>
      <c r="B147" s="50" t="s">
        <v>1063</v>
      </c>
      <c r="C147" s="80"/>
      <c r="D147" s="56" t="str">
        <f>IF(E147="F",IF(C147="","",LOOKUP(C147,Instructions!$B$26:$B$34,Instructions!$E$26:$E$34)),IF(C147="","",LOOKUP(C147,Instructions!$B$12:$B$20,Instructions!$E$12:$E$20)))</f>
        <v/>
      </c>
      <c r="E147" s="57" t="s">
        <v>673</v>
      </c>
    </row>
    <row r="148" spans="1:5" ht="153.75" outlineLevel="1" thickBot="1" x14ac:dyDescent="0.25">
      <c r="A148" s="38" t="s">
        <v>593</v>
      </c>
      <c r="B148" s="50" t="s">
        <v>1545</v>
      </c>
      <c r="C148" s="80"/>
      <c r="D148" s="56" t="str">
        <f>IF(E148="F",IF(C148="","",LOOKUP(C148,Instructions!$B$26:$B$34,Instructions!$E$26:$E$34)),IF(C148="","",LOOKUP(C148,Instructions!$B$12:$B$20,Instructions!$E$12:$E$20)))</f>
        <v/>
      </c>
      <c r="E148" s="57" t="s">
        <v>673</v>
      </c>
    </row>
    <row r="149" spans="1:5" ht="51.75" outlineLevel="1" thickBot="1" x14ac:dyDescent="0.25">
      <c r="A149" s="38" t="s">
        <v>593</v>
      </c>
      <c r="B149" s="50" t="s">
        <v>1064</v>
      </c>
      <c r="C149" s="80"/>
      <c r="D149" s="56" t="str">
        <f>IF(E149="F",IF(C149="","",LOOKUP(C149,Instructions!$B$26:$B$34,Instructions!$E$26:$E$34)),IF(C149="","",LOOKUP(C149,Instructions!$B$12:$B$20,Instructions!$E$12:$E$20)))</f>
        <v/>
      </c>
      <c r="E149" s="57" t="s">
        <v>673</v>
      </c>
    </row>
    <row r="150" spans="1:5" ht="51.75" outlineLevel="1" thickBot="1" x14ac:dyDescent="0.25">
      <c r="A150" s="38" t="s">
        <v>593</v>
      </c>
      <c r="B150" s="50" t="s">
        <v>1065</v>
      </c>
      <c r="C150" s="80"/>
      <c r="D150" s="56" t="str">
        <f>IF(E150="F",IF(C150="","",LOOKUP(C150,Instructions!$B$26:$B$34,Instructions!$E$26:$E$34)),IF(C150="","",LOOKUP(C150,Instructions!$B$12:$B$20,Instructions!$E$12:$E$20)))</f>
        <v/>
      </c>
      <c r="E150" s="57" t="s">
        <v>673</v>
      </c>
    </row>
    <row r="151" spans="1:5" ht="166.5" outlineLevel="1" thickBot="1" x14ac:dyDescent="0.25">
      <c r="A151" s="38" t="s">
        <v>593</v>
      </c>
      <c r="B151" s="50" t="s">
        <v>1546</v>
      </c>
      <c r="C151" s="80"/>
      <c r="D151" s="56" t="str">
        <f>IF(E151="F",IF(C151="","",LOOKUP(C151,Instructions!$B$26:$B$34,Instructions!$E$26:$E$34)),IF(C151="","",LOOKUP(C151,Instructions!$B$12:$B$20,Instructions!$E$12:$E$20)))</f>
        <v/>
      </c>
      <c r="E151" s="57" t="s">
        <v>673</v>
      </c>
    </row>
    <row r="152" spans="1:5" ht="77.25" outlineLevel="1" thickBot="1" x14ac:dyDescent="0.25">
      <c r="A152" s="38" t="s">
        <v>593</v>
      </c>
      <c r="B152" s="50" t="s">
        <v>1547</v>
      </c>
      <c r="C152" s="80"/>
      <c r="D152" s="56" t="str">
        <f>IF(E152="F",IF(C152="","",LOOKUP(C152,Instructions!$B$26:$B$34,Instructions!$E$26:$E$34)),IF(C152="","",LOOKUP(C152,Instructions!$B$12:$B$20,Instructions!$E$12:$E$20)))</f>
        <v/>
      </c>
      <c r="E152" s="57" t="s">
        <v>673</v>
      </c>
    </row>
    <row r="153" spans="1:5" ht="39" outlineLevel="1" thickBot="1" x14ac:dyDescent="0.25">
      <c r="A153" s="38" t="s">
        <v>593</v>
      </c>
      <c r="B153" s="50" t="s">
        <v>1550</v>
      </c>
      <c r="C153" s="80"/>
      <c r="D153" s="56" t="str">
        <f>IF(E153="F",IF(C153="","",LOOKUP(C153,Instructions!$B$26:$B$34,Instructions!$E$26:$E$34)),IF(C153="","",LOOKUP(C153,Instructions!$B$12:$B$20,Instructions!$E$12:$E$20)))</f>
        <v/>
      </c>
      <c r="E153" s="57" t="s">
        <v>673</v>
      </c>
    </row>
    <row r="154" spans="1:5" ht="39" outlineLevel="1" thickBot="1" x14ac:dyDescent="0.25">
      <c r="A154" s="38" t="s">
        <v>593</v>
      </c>
      <c r="B154" s="50" t="s">
        <v>1548</v>
      </c>
      <c r="C154" s="80"/>
      <c r="D154" s="56" t="str">
        <f>IF(E154="F",IF(C154="","",LOOKUP(C154,Instructions!$B$26:$B$34,Instructions!$E$26:$E$34)),IF(C154="","",LOOKUP(C154,Instructions!$B$12:$B$20,Instructions!$E$12:$E$20)))</f>
        <v/>
      </c>
      <c r="E154" s="57" t="s">
        <v>673</v>
      </c>
    </row>
    <row r="155" spans="1:5" ht="102.75" outlineLevel="1" thickBot="1" x14ac:dyDescent="0.25">
      <c r="A155" s="38" t="s">
        <v>593</v>
      </c>
      <c r="B155" s="50" t="s">
        <v>1549</v>
      </c>
      <c r="C155" s="80"/>
      <c r="D155" s="56" t="str">
        <f>IF(E155="F",IF(C155="","",LOOKUP(C155,Instructions!$B$26:$B$34,Instructions!$E$26:$E$34)),IF(C155="","",LOOKUP(C155,Instructions!$B$12:$B$20,Instructions!$E$12:$E$20)))</f>
        <v/>
      </c>
      <c r="E155" s="57" t="s">
        <v>673</v>
      </c>
    </row>
    <row r="156" spans="1:5" ht="51.75" outlineLevel="1" thickBot="1" x14ac:dyDescent="0.25">
      <c r="A156" s="38" t="s">
        <v>593</v>
      </c>
      <c r="B156" s="50" t="s">
        <v>1551</v>
      </c>
      <c r="C156" s="80"/>
      <c r="D156" s="56" t="str">
        <f>IF(E156="F",IF(C156="","",LOOKUP(C156,Instructions!$B$26:$B$34,Instructions!$E$26:$E$34)),IF(C156="","",LOOKUP(C156,Instructions!$B$12:$B$20,Instructions!$E$12:$E$20)))</f>
        <v/>
      </c>
      <c r="E156" s="57" t="s">
        <v>673</v>
      </c>
    </row>
    <row r="157" spans="1:5" ht="64.5" outlineLevel="1" thickBot="1" x14ac:dyDescent="0.25">
      <c r="A157" s="38" t="s">
        <v>593</v>
      </c>
      <c r="B157" s="50" t="s">
        <v>1552</v>
      </c>
      <c r="C157" s="80"/>
      <c r="D157" s="56" t="str">
        <f>IF(E157="F",IF(C157="","",LOOKUP(C157,Instructions!$B$26:$B$34,Instructions!$E$26:$E$34)),IF(C157="","",LOOKUP(C157,Instructions!$B$12:$B$20,Instructions!$E$12:$E$20)))</f>
        <v/>
      </c>
      <c r="E157" s="57" t="s">
        <v>673</v>
      </c>
    </row>
    <row r="158" spans="1:5" ht="39" outlineLevel="1" thickBot="1" x14ac:dyDescent="0.25">
      <c r="A158" s="38" t="s">
        <v>593</v>
      </c>
      <c r="B158" s="50" t="s">
        <v>1553</v>
      </c>
      <c r="C158" s="80"/>
      <c r="D158" s="56" t="str">
        <f>IF(E158="F",IF(C158="","",LOOKUP(C158,Instructions!$B$26:$B$34,Instructions!$E$26:$E$34)),IF(C158="","",LOOKUP(C158,Instructions!$B$12:$B$20,Instructions!$E$12:$E$20)))</f>
        <v/>
      </c>
      <c r="E158" s="57" t="s">
        <v>673</v>
      </c>
    </row>
    <row r="159" spans="1:5" ht="166.5" outlineLevel="1" thickBot="1" x14ac:dyDescent="0.25">
      <c r="A159" s="38" t="s">
        <v>594</v>
      </c>
      <c r="B159" s="50" t="s">
        <v>1554</v>
      </c>
      <c r="C159" s="80"/>
      <c r="D159" s="56" t="str">
        <f>IF(E159="F",IF(C159="","",LOOKUP(C159,Instructions!$B$26:$B$34,Instructions!$E$26:$E$34)),IF(C159="","",LOOKUP(C159,Instructions!$B$12:$B$20,Instructions!$E$12:$E$20)))</f>
        <v/>
      </c>
      <c r="E159" s="57" t="s">
        <v>673</v>
      </c>
    </row>
    <row r="160" spans="1:5" ht="102.75" outlineLevel="1" thickBot="1" x14ac:dyDescent="0.25">
      <c r="A160" s="38" t="s">
        <v>594</v>
      </c>
      <c r="B160" s="50" t="s">
        <v>1555</v>
      </c>
      <c r="C160" s="80"/>
      <c r="D160" s="56" t="str">
        <f>IF(E160="F",IF(C160="","",LOOKUP(C160,Instructions!$B$26:$B$34,Instructions!$E$26:$E$34)),IF(C160="","",LOOKUP(C160,Instructions!$B$12:$B$20,Instructions!$E$12:$E$20)))</f>
        <v/>
      </c>
      <c r="E160" s="57" t="s">
        <v>673</v>
      </c>
    </row>
    <row r="161" spans="1:5" ht="51.75" outlineLevel="1" thickBot="1" x14ac:dyDescent="0.25">
      <c r="A161" s="38" t="s">
        <v>594</v>
      </c>
      <c r="B161" s="50" t="s">
        <v>1066</v>
      </c>
      <c r="C161" s="80"/>
      <c r="D161" s="56" t="str">
        <f>IF(E161="F",IF(C161="","",LOOKUP(C161,Instructions!$B$26:$B$34,Instructions!$E$26:$E$34)),IF(C161="","",LOOKUP(C161,Instructions!$B$12:$B$20,Instructions!$E$12:$E$20)))</f>
        <v/>
      </c>
      <c r="E161" s="57" t="s">
        <v>673</v>
      </c>
    </row>
    <row r="162" spans="1:5" ht="26.25" outlineLevel="1" thickBot="1" x14ac:dyDescent="0.25">
      <c r="A162" s="38" t="s">
        <v>594</v>
      </c>
      <c r="B162" s="50" t="s">
        <v>1067</v>
      </c>
      <c r="C162" s="80"/>
      <c r="D162" s="56" t="str">
        <f>IF(E162="F",IF(C162="","",LOOKUP(C162,Instructions!$B$26:$B$34,Instructions!$E$26:$E$34)),IF(C162="","",LOOKUP(C162,Instructions!$B$12:$B$20,Instructions!$E$12:$E$20)))</f>
        <v/>
      </c>
      <c r="E162" s="57" t="s">
        <v>673</v>
      </c>
    </row>
    <row r="163" spans="1:5" ht="102.75" outlineLevel="1" thickBot="1" x14ac:dyDescent="0.25">
      <c r="A163" s="38" t="s">
        <v>594</v>
      </c>
      <c r="B163" s="50" t="s">
        <v>1556</v>
      </c>
      <c r="C163" s="80"/>
      <c r="D163" s="56" t="str">
        <f>IF(E163="F",IF(C163="","",LOOKUP(C163,Instructions!$B$26:$B$34,Instructions!$E$26:$E$34)),IF(C163="","",LOOKUP(C163,Instructions!$B$12:$B$20,Instructions!$E$12:$E$20)))</f>
        <v/>
      </c>
      <c r="E163" s="57" t="s">
        <v>673</v>
      </c>
    </row>
    <row r="164" spans="1:5" ht="51.75" outlineLevel="1" thickBot="1" x14ac:dyDescent="0.25">
      <c r="A164" s="38" t="s">
        <v>594</v>
      </c>
      <c r="B164" s="50" t="s">
        <v>1068</v>
      </c>
      <c r="C164" s="80"/>
      <c r="D164" s="56" t="str">
        <f>IF(E164="F",IF(C164="","",LOOKUP(C164,Instructions!$B$26:$B$34,Instructions!$E$26:$E$34)),IF(C164="","",LOOKUP(C164,Instructions!$B$12:$B$20,Instructions!$E$12:$E$20)))</f>
        <v/>
      </c>
      <c r="E164" s="57" t="s">
        <v>673</v>
      </c>
    </row>
    <row r="165" spans="1:5" ht="64.5" outlineLevel="1" thickBot="1" x14ac:dyDescent="0.25">
      <c r="A165" s="38" t="s">
        <v>594</v>
      </c>
      <c r="B165" s="50" t="s">
        <v>1025</v>
      </c>
      <c r="C165" s="80"/>
      <c r="D165" s="56" t="str">
        <f>IF(E165="F",IF(C165="","",LOOKUP(C165,Instructions!$B$26:$B$34,Instructions!$E$26:$E$34)),IF(C165="","",LOOKUP(C165,Instructions!$B$12:$B$20,Instructions!$E$12:$E$20)))</f>
        <v/>
      </c>
      <c r="E165" s="57" t="s">
        <v>673</v>
      </c>
    </row>
    <row r="166" spans="1:5" ht="255.75" outlineLevel="1" thickBot="1" x14ac:dyDescent="0.25">
      <c r="A166" s="38" t="s">
        <v>594</v>
      </c>
      <c r="B166" s="50" t="s">
        <v>1557</v>
      </c>
      <c r="C166" s="80"/>
      <c r="D166" s="56" t="str">
        <f>IF(E166="F",IF(C166="","",LOOKUP(C166,Instructions!$B$26:$B$34,Instructions!$E$26:$E$34)),IF(C166="","",LOOKUP(C166,Instructions!$B$12:$B$20,Instructions!$E$12:$E$20)))</f>
        <v/>
      </c>
      <c r="E166" s="57" t="s">
        <v>673</v>
      </c>
    </row>
    <row r="167" spans="1:5" ht="166.5" outlineLevel="1" thickBot="1" x14ac:dyDescent="0.25">
      <c r="A167" s="38" t="s">
        <v>595</v>
      </c>
      <c r="B167" s="50" t="s">
        <v>1558</v>
      </c>
      <c r="C167" s="80"/>
      <c r="D167" s="56" t="str">
        <f>IF(E167="F",IF(C167="","",LOOKUP(C167,Instructions!$B$26:$B$34,Instructions!$E$26:$E$34)),IF(C167="","",LOOKUP(C167,Instructions!$B$12:$B$20,Instructions!$E$12:$E$20)))</f>
        <v/>
      </c>
      <c r="E167" s="57" t="s">
        <v>673</v>
      </c>
    </row>
    <row r="168" spans="1:5" ht="26.25" outlineLevel="1" thickBot="1" x14ac:dyDescent="0.25">
      <c r="A168" s="38" t="s">
        <v>595</v>
      </c>
      <c r="B168" s="50" t="s">
        <v>1069</v>
      </c>
      <c r="C168" s="80"/>
      <c r="D168" s="56" t="str">
        <f>IF(E168="F",IF(C168="","",LOOKUP(C168,Instructions!$B$26:$B$34,Instructions!$E$26:$E$34)),IF(C168="","",LOOKUP(C168,Instructions!$B$12:$B$20,Instructions!$E$12:$E$20)))</f>
        <v/>
      </c>
      <c r="E168" s="57" t="s">
        <v>673</v>
      </c>
    </row>
    <row r="169" spans="1:5" ht="39" outlineLevel="1" thickBot="1" x14ac:dyDescent="0.25">
      <c r="A169" s="38" t="s">
        <v>595</v>
      </c>
      <c r="B169" s="50" t="s">
        <v>1070</v>
      </c>
      <c r="C169" s="80"/>
      <c r="D169" s="56" t="str">
        <f>IF(E169="F",IF(C169="","",LOOKUP(C169,Instructions!$B$26:$B$34,Instructions!$E$26:$E$34)),IF(C169="","",LOOKUP(C169,Instructions!$B$12:$B$20,Instructions!$E$12:$E$20)))</f>
        <v/>
      </c>
      <c r="E169" s="57" t="s">
        <v>673</v>
      </c>
    </row>
    <row r="170" spans="1:5" ht="64.5" outlineLevel="1" thickBot="1" x14ac:dyDescent="0.25">
      <c r="A170" s="38" t="s">
        <v>595</v>
      </c>
      <c r="B170" s="50" t="s">
        <v>1071</v>
      </c>
      <c r="C170" s="80"/>
      <c r="D170" s="56" t="str">
        <f>IF(E170="F",IF(C170="","",LOOKUP(C170,Instructions!$B$26:$B$34,Instructions!$E$26:$E$34)),IF(C170="","",LOOKUP(C170,Instructions!$B$12:$B$20,Instructions!$E$12:$E$20)))</f>
        <v/>
      </c>
      <c r="E170" s="57" t="s">
        <v>673</v>
      </c>
    </row>
    <row r="171" spans="1:5" ht="217.5" outlineLevel="1" thickBot="1" x14ac:dyDescent="0.25">
      <c r="A171" s="38" t="s">
        <v>595</v>
      </c>
      <c r="B171" s="50" t="s">
        <v>1559</v>
      </c>
      <c r="C171" s="80"/>
      <c r="D171" s="56" t="str">
        <f>IF(E171="F",IF(C171="","",LOOKUP(C171,Instructions!$B$26:$B$34,Instructions!$E$26:$E$34)),IF(C171="","",LOOKUP(C171,Instructions!$B$12:$B$20,Instructions!$E$12:$E$20)))</f>
        <v/>
      </c>
      <c r="E171" s="57" t="s">
        <v>673</v>
      </c>
    </row>
    <row r="172" spans="1:5" ht="179.25" outlineLevel="1" thickBot="1" x14ac:dyDescent="0.25">
      <c r="A172" s="38" t="s">
        <v>596</v>
      </c>
      <c r="B172" s="50" t="s">
        <v>1560</v>
      </c>
      <c r="C172" s="80"/>
      <c r="D172" s="56" t="str">
        <f>IF(E172="F",IF(C172="","",LOOKUP(C172,Instructions!$B$26:$B$34,Instructions!$E$26:$E$34)),IF(C172="","",LOOKUP(C172,Instructions!$B$12:$B$20,Instructions!$E$12:$E$20)))</f>
        <v/>
      </c>
      <c r="E172" s="57" t="s">
        <v>673</v>
      </c>
    </row>
    <row r="173" spans="1:5" ht="13.5" outlineLevel="1" thickBot="1" x14ac:dyDescent="0.25">
      <c r="A173" s="38" t="s">
        <v>596</v>
      </c>
      <c r="B173" s="50" t="s">
        <v>1072</v>
      </c>
      <c r="C173" s="80"/>
      <c r="D173" s="56" t="str">
        <f>IF(E173="F",IF(C173="","",LOOKUP(C173,Instructions!$B$26:$B$34,Instructions!$E$26:$E$34)),IF(C173="","",LOOKUP(C173,Instructions!$B$12:$B$20,Instructions!$E$12:$E$20)))</f>
        <v/>
      </c>
      <c r="E173" s="57" t="s">
        <v>673</v>
      </c>
    </row>
    <row r="174" spans="1:5" ht="39" outlineLevel="1" thickBot="1" x14ac:dyDescent="0.25">
      <c r="A174" s="38" t="s">
        <v>596</v>
      </c>
      <c r="B174" s="50" t="s">
        <v>1073</v>
      </c>
      <c r="C174" s="80"/>
      <c r="D174" s="56" t="str">
        <f>IF(E174="F",IF(C174="","",LOOKUP(C174,Instructions!$B$26:$B$34,Instructions!$E$26:$E$34)),IF(C174="","",LOOKUP(C174,Instructions!$B$12:$B$20,Instructions!$E$12:$E$20)))</f>
        <v/>
      </c>
      <c r="E174" s="57" t="s">
        <v>673</v>
      </c>
    </row>
    <row r="175" spans="1:5" ht="51.75" outlineLevel="1" thickBot="1" x14ac:dyDescent="0.25">
      <c r="A175" s="38" t="s">
        <v>596</v>
      </c>
      <c r="B175" s="50" t="s">
        <v>1074</v>
      </c>
      <c r="C175" s="80"/>
      <c r="D175" s="56" t="str">
        <f>IF(E175="F",IF(C175="","",LOOKUP(C175,Instructions!$B$26:$B$34,Instructions!$E$26:$E$34)),IF(C175="","",LOOKUP(C175,Instructions!$B$12:$B$20,Instructions!$E$12:$E$20)))</f>
        <v/>
      </c>
      <c r="E175" s="57" t="s">
        <v>673</v>
      </c>
    </row>
    <row r="176" spans="1:5" ht="64.5" outlineLevel="1" thickBot="1" x14ac:dyDescent="0.25">
      <c r="A176" s="38" t="s">
        <v>596</v>
      </c>
      <c r="B176" s="50" t="s">
        <v>1075</v>
      </c>
      <c r="C176" s="80"/>
      <c r="D176" s="56" t="str">
        <f>IF(E176="F",IF(C176="","",LOOKUP(C176,Instructions!$B$26:$B$34,Instructions!$E$26:$E$34)),IF(C176="","",LOOKUP(C176,Instructions!$B$12:$B$20,Instructions!$E$12:$E$20)))</f>
        <v/>
      </c>
      <c r="E176" s="57" t="s">
        <v>673</v>
      </c>
    </row>
    <row r="177" spans="1:5" ht="51.75" outlineLevel="1" thickBot="1" x14ac:dyDescent="0.25">
      <c r="A177" s="38" t="s">
        <v>596</v>
      </c>
      <c r="B177" s="50" t="s">
        <v>1076</v>
      </c>
      <c r="C177" s="80"/>
      <c r="D177" s="56" t="str">
        <f>IF(E177="F",IF(C177="","",LOOKUP(C177,Instructions!$B$26:$B$34,Instructions!$E$26:$E$34)),IF(C177="","",LOOKUP(C177,Instructions!$B$12:$B$20,Instructions!$E$12:$E$20)))</f>
        <v/>
      </c>
      <c r="E177" s="57" t="s">
        <v>673</v>
      </c>
    </row>
    <row r="178" spans="1:5" ht="64.5" outlineLevel="1" thickBot="1" x14ac:dyDescent="0.25">
      <c r="A178" s="38" t="s">
        <v>596</v>
      </c>
      <c r="B178" s="50" t="s">
        <v>1077</v>
      </c>
      <c r="C178" s="80"/>
      <c r="D178" s="56" t="str">
        <f>IF(E178="F",IF(C178="","",LOOKUP(C178,Instructions!$B$26:$B$34,Instructions!$E$26:$E$34)),IF(C178="","",LOOKUP(C178,Instructions!$B$12:$B$20,Instructions!$E$12:$E$20)))</f>
        <v/>
      </c>
      <c r="E178" s="57" t="s">
        <v>673</v>
      </c>
    </row>
    <row r="179" spans="1:5" ht="64.5" outlineLevel="1" thickBot="1" x14ac:dyDescent="0.25">
      <c r="A179" s="38" t="s">
        <v>596</v>
      </c>
      <c r="B179" s="50" t="s">
        <v>1078</v>
      </c>
      <c r="C179" s="80"/>
      <c r="D179" s="56" t="str">
        <f>IF(E179="F",IF(C179="","",LOOKUP(C179,Instructions!$B$26:$B$34,Instructions!$E$26:$E$34)),IF(C179="","",LOOKUP(C179,Instructions!$B$12:$B$20,Instructions!$E$12:$E$20)))</f>
        <v/>
      </c>
      <c r="E179" s="57" t="s">
        <v>673</v>
      </c>
    </row>
    <row r="180" spans="1:5" ht="39" outlineLevel="1" thickBot="1" x14ac:dyDescent="0.25">
      <c r="A180" s="38" t="s">
        <v>596</v>
      </c>
      <c r="B180" s="50" t="s">
        <v>1079</v>
      </c>
      <c r="C180" s="80"/>
      <c r="D180" s="56" t="str">
        <f>IF(E180="F",IF(C180="","",LOOKUP(C180,Instructions!$B$26:$B$34,Instructions!$E$26:$E$34)),IF(C180="","",LOOKUP(C180,Instructions!$B$12:$B$20,Instructions!$E$12:$E$20)))</f>
        <v/>
      </c>
      <c r="E180" s="57" t="s">
        <v>673</v>
      </c>
    </row>
    <row r="181" spans="1:5" ht="39" outlineLevel="1" thickBot="1" x14ac:dyDescent="0.25">
      <c r="A181" s="38" t="s">
        <v>596</v>
      </c>
      <c r="B181" s="50" t="s">
        <v>1080</v>
      </c>
      <c r="C181" s="80"/>
      <c r="D181" s="56" t="str">
        <f>IF(E181="F",IF(C181="","",LOOKUP(C181,Instructions!$B$26:$B$34,Instructions!$E$26:$E$34)),IF(C181="","",LOOKUP(C181,Instructions!$B$12:$B$20,Instructions!$E$12:$E$20)))</f>
        <v/>
      </c>
      <c r="E181" s="57" t="s">
        <v>673</v>
      </c>
    </row>
    <row r="182" spans="1:5" ht="39" outlineLevel="1" thickBot="1" x14ac:dyDescent="0.25">
      <c r="A182" s="38" t="s">
        <v>596</v>
      </c>
      <c r="B182" s="50" t="s">
        <v>1081</v>
      </c>
      <c r="C182" s="80"/>
      <c r="D182" s="56" t="str">
        <f>IF(E182="F",IF(C182="","",LOOKUP(C182,Instructions!$B$26:$B$34,Instructions!$E$26:$E$34)),IF(C182="","",LOOKUP(C182,Instructions!$B$12:$B$20,Instructions!$E$12:$E$20)))</f>
        <v/>
      </c>
      <c r="E182" s="57" t="s">
        <v>673</v>
      </c>
    </row>
    <row r="183" spans="1:5" ht="64.5" outlineLevel="1" thickBot="1" x14ac:dyDescent="0.25">
      <c r="A183" s="38" t="s">
        <v>596</v>
      </c>
      <c r="B183" s="50" t="s">
        <v>1082</v>
      </c>
      <c r="C183" s="80"/>
      <c r="D183" s="56" t="str">
        <f>IF(E183="F",IF(C183="","",LOOKUP(C183,Instructions!$B$26:$B$34,Instructions!$E$26:$E$34)),IF(C183="","",LOOKUP(C183,Instructions!$B$12:$B$20,Instructions!$E$12:$E$20)))</f>
        <v/>
      </c>
      <c r="E183" s="57" t="s">
        <v>673</v>
      </c>
    </row>
    <row r="184" spans="1:5" ht="39" outlineLevel="1" thickBot="1" x14ac:dyDescent="0.25">
      <c r="A184" s="38" t="s">
        <v>596</v>
      </c>
      <c r="B184" s="50" t="s">
        <v>1561</v>
      </c>
      <c r="C184" s="80"/>
      <c r="D184" s="56" t="str">
        <f>IF(E184="F",IF(C184="","",LOOKUP(C184,Instructions!$B$26:$B$34,Instructions!$E$26:$E$34)),IF(C184="","",LOOKUP(C184,Instructions!$B$12:$B$20,Instructions!$E$12:$E$20)))</f>
        <v/>
      </c>
      <c r="E184" s="57" t="s">
        <v>673</v>
      </c>
    </row>
    <row r="185" spans="1:5" ht="166.5" outlineLevel="1" thickBot="1" x14ac:dyDescent="0.25">
      <c r="A185" s="38" t="s">
        <v>597</v>
      </c>
      <c r="B185" s="50" t="s">
        <v>1562</v>
      </c>
      <c r="C185" s="80"/>
      <c r="D185" s="56" t="str">
        <f>IF(E185="F",IF(C185="","",LOOKUP(C185,Instructions!$B$26:$B$34,Instructions!$E$26:$E$34)),IF(C185="","",LOOKUP(C185,Instructions!$B$12:$B$20,Instructions!$E$12:$E$20)))</f>
        <v/>
      </c>
      <c r="E185" s="57" t="s">
        <v>673</v>
      </c>
    </row>
    <row r="186" spans="1:5" ht="13.5" outlineLevel="1" thickBot="1" x14ac:dyDescent="0.25">
      <c r="A186" s="38" t="s">
        <v>597</v>
      </c>
      <c r="B186" s="50" t="s">
        <v>1072</v>
      </c>
      <c r="C186" s="80"/>
      <c r="D186" s="56" t="str">
        <f>IF(E186="F",IF(C186="","",LOOKUP(C186,Instructions!$B$26:$B$34,Instructions!$E$26:$E$34)),IF(C186="","",LOOKUP(C186,Instructions!$B$12:$B$20,Instructions!$E$12:$E$20)))</f>
        <v/>
      </c>
      <c r="E186" s="57" t="s">
        <v>673</v>
      </c>
    </row>
    <row r="187" spans="1:5" ht="39" outlineLevel="1" thickBot="1" x14ac:dyDescent="0.25">
      <c r="A187" s="38" t="s">
        <v>597</v>
      </c>
      <c r="B187" s="50" t="s">
        <v>1073</v>
      </c>
      <c r="C187" s="80"/>
      <c r="D187" s="56" t="str">
        <f>IF(E187="F",IF(C187="","",LOOKUP(C187,Instructions!$B$26:$B$34,Instructions!$E$26:$E$34)),IF(C187="","",LOOKUP(C187,Instructions!$B$12:$B$20,Instructions!$E$12:$E$20)))</f>
        <v/>
      </c>
      <c r="E187" s="57" t="s">
        <v>673</v>
      </c>
    </row>
    <row r="188" spans="1:5" ht="51.75" outlineLevel="1" thickBot="1" x14ac:dyDescent="0.25">
      <c r="A188" s="38" t="s">
        <v>597</v>
      </c>
      <c r="B188" s="50" t="s">
        <v>1074</v>
      </c>
      <c r="C188" s="80"/>
      <c r="D188" s="56" t="str">
        <f>IF(E188="F",IF(C188="","",LOOKUP(C188,Instructions!$B$26:$B$34,Instructions!$E$26:$E$34)),IF(C188="","",LOOKUP(C188,Instructions!$B$12:$B$20,Instructions!$E$12:$E$20)))</f>
        <v/>
      </c>
      <c r="E188" s="57" t="s">
        <v>673</v>
      </c>
    </row>
    <row r="189" spans="1:5" ht="64.5" outlineLevel="1" thickBot="1" x14ac:dyDescent="0.25">
      <c r="A189" s="38" t="s">
        <v>597</v>
      </c>
      <c r="B189" s="50" t="s">
        <v>1075</v>
      </c>
      <c r="C189" s="80"/>
      <c r="D189" s="56" t="str">
        <f>IF(E189="F",IF(C189="","",LOOKUP(C189,Instructions!$B$26:$B$34,Instructions!$E$26:$E$34)),IF(C189="","",LOOKUP(C189,Instructions!$B$12:$B$20,Instructions!$E$12:$E$20)))</f>
        <v/>
      </c>
      <c r="E189" s="57" t="s">
        <v>673</v>
      </c>
    </row>
    <row r="190" spans="1:5" ht="51.75" outlineLevel="1" thickBot="1" x14ac:dyDescent="0.25">
      <c r="A190" s="38" t="s">
        <v>597</v>
      </c>
      <c r="B190" s="50" t="s">
        <v>1076</v>
      </c>
      <c r="C190" s="80"/>
      <c r="D190" s="56" t="str">
        <f>IF(E190="F",IF(C190="","",LOOKUP(C190,Instructions!$B$26:$B$34,Instructions!$E$26:$E$34)),IF(C190="","",LOOKUP(C190,Instructions!$B$12:$B$20,Instructions!$E$12:$E$20)))</f>
        <v/>
      </c>
      <c r="E190" s="57" t="s">
        <v>673</v>
      </c>
    </row>
    <row r="191" spans="1:5" ht="64.5" outlineLevel="1" thickBot="1" x14ac:dyDescent="0.25">
      <c r="A191" s="38" t="s">
        <v>597</v>
      </c>
      <c r="B191" s="50" t="s">
        <v>1077</v>
      </c>
      <c r="C191" s="80"/>
      <c r="D191" s="56" t="str">
        <f>IF(E191="F",IF(C191="","",LOOKUP(C191,Instructions!$B$26:$B$34,Instructions!$E$26:$E$34)),IF(C191="","",LOOKUP(C191,Instructions!$B$12:$B$20,Instructions!$E$12:$E$20)))</f>
        <v/>
      </c>
      <c r="E191" s="57" t="s">
        <v>673</v>
      </c>
    </row>
    <row r="192" spans="1:5" ht="64.5" outlineLevel="1" thickBot="1" x14ac:dyDescent="0.25">
      <c r="A192" s="38" t="s">
        <v>597</v>
      </c>
      <c r="B192" s="50" t="s">
        <v>1084</v>
      </c>
      <c r="C192" s="80"/>
      <c r="D192" s="56" t="str">
        <f>IF(E192="F",IF(C192="","",LOOKUP(C192,Instructions!$B$26:$B$34,Instructions!$E$26:$E$34)),IF(C192="","",LOOKUP(C192,Instructions!$B$12:$B$20,Instructions!$E$12:$E$20)))</f>
        <v/>
      </c>
      <c r="E192" s="57" t="s">
        <v>673</v>
      </c>
    </row>
    <row r="193" spans="1:5" ht="39" outlineLevel="1" thickBot="1" x14ac:dyDescent="0.25">
      <c r="A193" s="38" t="s">
        <v>597</v>
      </c>
      <c r="B193" s="50" t="s">
        <v>1079</v>
      </c>
      <c r="C193" s="80"/>
      <c r="D193" s="56" t="str">
        <f>IF(E193="F",IF(C193="","",LOOKUP(C193,Instructions!$B$26:$B$34,Instructions!$E$26:$E$34)),IF(C193="","",LOOKUP(C193,Instructions!$B$12:$B$20,Instructions!$E$12:$E$20)))</f>
        <v/>
      </c>
      <c r="E193" s="57" t="s">
        <v>673</v>
      </c>
    </row>
    <row r="194" spans="1:5" ht="39" outlineLevel="1" thickBot="1" x14ac:dyDescent="0.25">
      <c r="A194" s="38" t="s">
        <v>597</v>
      </c>
      <c r="B194" s="50" t="s">
        <v>1080</v>
      </c>
      <c r="C194" s="80"/>
      <c r="D194" s="56" t="str">
        <f>IF(E194="F",IF(C194="","",LOOKUP(C194,Instructions!$B$26:$B$34,Instructions!$E$26:$E$34)),IF(C194="","",LOOKUP(C194,Instructions!$B$12:$B$20,Instructions!$E$12:$E$20)))</f>
        <v/>
      </c>
      <c r="E194" s="57" t="s">
        <v>673</v>
      </c>
    </row>
    <row r="195" spans="1:5" ht="39" outlineLevel="1" thickBot="1" x14ac:dyDescent="0.25">
      <c r="A195" s="38" t="s">
        <v>597</v>
      </c>
      <c r="B195" s="50" t="s">
        <v>1081</v>
      </c>
      <c r="C195" s="80"/>
      <c r="D195" s="56" t="str">
        <f>IF(E195="F",IF(C195="","",LOOKUP(C195,Instructions!$B$26:$B$34,Instructions!$E$26:$E$34)),IF(C195="","",LOOKUP(C195,Instructions!$B$12:$B$20,Instructions!$E$12:$E$20)))</f>
        <v/>
      </c>
      <c r="E195" s="57" t="s">
        <v>673</v>
      </c>
    </row>
    <row r="196" spans="1:5" ht="64.5" outlineLevel="1" thickBot="1" x14ac:dyDescent="0.25">
      <c r="A196" s="38" t="s">
        <v>597</v>
      </c>
      <c r="B196" s="50" t="s">
        <v>1082</v>
      </c>
      <c r="C196" s="80"/>
      <c r="D196" s="56" t="str">
        <f>IF(E196="F",IF(C196="","",LOOKUP(C196,Instructions!$B$26:$B$34,Instructions!$E$26:$E$34)),IF(C196="","",LOOKUP(C196,Instructions!$B$12:$B$20,Instructions!$E$12:$E$20)))</f>
        <v/>
      </c>
      <c r="E196" s="57" t="s">
        <v>673</v>
      </c>
    </row>
    <row r="197" spans="1:5" ht="39" outlineLevel="1" thickBot="1" x14ac:dyDescent="0.25">
      <c r="A197" s="38" t="s">
        <v>597</v>
      </c>
      <c r="B197" s="50" t="s">
        <v>1083</v>
      </c>
      <c r="C197" s="80"/>
      <c r="D197" s="56" t="str">
        <f>IF(E197="F",IF(C197="","",LOOKUP(C197,Instructions!$B$26:$B$34,Instructions!$E$26:$E$34)),IF(C197="","",LOOKUP(C197,Instructions!$B$12:$B$20,Instructions!$E$12:$E$20)))</f>
        <v/>
      </c>
      <c r="E197" s="57" t="s">
        <v>673</v>
      </c>
    </row>
    <row r="198" spans="1:5" ht="90" outlineLevel="1" thickBot="1" x14ac:dyDescent="0.25">
      <c r="A198" s="48" t="s">
        <v>1044</v>
      </c>
      <c r="B198" s="50" t="s">
        <v>1563</v>
      </c>
      <c r="C198" s="80"/>
      <c r="D198" s="56" t="str">
        <f>IF(E198="F",IF(C198="","",LOOKUP(C198,Instructions!$B$26:$B$34,Instructions!$E$26:$E$34)),IF(C198="","",LOOKUP(C198,Instructions!$B$12:$B$20,Instructions!$E$12:$E$20)))</f>
        <v/>
      </c>
      <c r="E198" s="57" t="s">
        <v>673</v>
      </c>
    </row>
    <row r="199" spans="1:5" ht="77.25" outlineLevel="1" thickBot="1" x14ac:dyDescent="0.25">
      <c r="A199" s="48" t="s">
        <v>1044</v>
      </c>
      <c r="B199" s="50" t="s">
        <v>1085</v>
      </c>
      <c r="C199" s="80"/>
      <c r="D199" s="56" t="str">
        <f>IF(E199="F",IF(C199="","",LOOKUP(C199,Instructions!$B$26:$B$34,Instructions!$E$26:$E$34)),IF(C199="","",LOOKUP(C199,Instructions!$B$12:$B$20,Instructions!$E$12:$E$20)))</f>
        <v/>
      </c>
      <c r="E199" s="57" t="s">
        <v>673</v>
      </c>
    </row>
    <row r="200" spans="1:5" ht="64.5" outlineLevel="1" thickBot="1" x14ac:dyDescent="0.25">
      <c r="A200" s="48" t="s">
        <v>1044</v>
      </c>
      <c r="B200" s="50" t="s">
        <v>1086</v>
      </c>
      <c r="C200" s="80"/>
      <c r="D200" s="56" t="str">
        <f>IF(E200="F",IF(C200="","",LOOKUP(C200,Instructions!$B$26:$B$34,Instructions!$E$26:$E$34)),IF(C200="","",LOOKUP(C200,Instructions!$B$12:$B$20,Instructions!$E$12:$E$20)))</f>
        <v/>
      </c>
      <c r="E200" s="57" t="s">
        <v>673</v>
      </c>
    </row>
    <row r="201" spans="1:5" ht="51.75" outlineLevel="1" thickBot="1" x14ac:dyDescent="0.25">
      <c r="A201" s="48" t="s">
        <v>1044</v>
      </c>
      <c r="B201" s="50" t="s">
        <v>1087</v>
      </c>
      <c r="C201" s="80"/>
      <c r="D201" s="56" t="str">
        <f>IF(E201="F",IF(C201="","",LOOKUP(C201,Instructions!$B$26:$B$34,Instructions!$E$26:$E$34)),IF(C201="","",LOOKUP(C201,Instructions!$B$12:$B$20,Instructions!$E$12:$E$20)))</f>
        <v/>
      </c>
      <c r="E201" s="57" t="s">
        <v>673</v>
      </c>
    </row>
    <row r="202" spans="1:5" ht="64.5" outlineLevel="1" thickBot="1" x14ac:dyDescent="0.25">
      <c r="A202" s="48" t="s">
        <v>1044</v>
      </c>
      <c r="B202" s="50" t="s">
        <v>1088</v>
      </c>
      <c r="C202" s="80"/>
      <c r="D202" s="56" t="str">
        <f>IF(E202="F",IF(C202="","",LOOKUP(C202,Instructions!$B$26:$B$34,Instructions!$E$26:$E$34)),IF(C202="","",LOOKUP(C202,Instructions!$B$12:$B$20,Instructions!$E$12:$E$20)))</f>
        <v/>
      </c>
      <c r="E202" s="57" t="s">
        <v>673</v>
      </c>
    </row>
    <row r="203" spans="1:5" ht="39" outlineLevel="1" thickBot="1" x14ac:dyDescent="0.25">
      <c r="A203" s="48" t="s">
        <v>1044</v>
      </c>
      <c r="B203" s="50" t="s">
        <v>1089</v>
      </c>
      <c r="C203" s="80"/>
      <c r="D203" s="56" t="str">
        <f>IF(E203="F",IF(C203="","",LOOKUP(C203,Instructions!$B$26:$B$34,Instructions!$E$26:$E$34)),IF(C203="","",LOOKUP(C203,Instructions!$B$12:$B$20,Instructions!$E$12:$E$20)))</f>
        <v/>
      </c>
      <c r="E203" s="57" t="s">
        <v>673</v>
      </c>
    </row>
    <row r="204" spans="1:5" ht="90" outlineLevel="1" thickBot="1" x14ac:dyDescent="0.25">
      <c r="A204" s="48" t="s">
        <v>1045</v>
      </c>
      <c r="B204" s="50" t="s">
        <v>1564</v>
      </c>
      <c r="C204" s="80"/>
      <c r="D204" s="56" t="str">
        <f>IF(E204="F",IF(C204="","",LOOKUP(C204,Instructions!$B$26:$B$34,Instructions!$E$26:$E$34)),IF(C204="","",LOOKUP(C204,Instructions!$B$12:$B$20,Instructions!$E$12:$E$20)))</f>
        <v/>
      </c>
      <c r="E204" s="57" t="s">
        <v>673</v>
      </c>
    </row>
    <row r="205" spans="1:5" ht="90" outlineLevel="1" thickBot="1" x14ac:dyDescent="0.25">
      <c r="A205" s="48" t="s">
        <v>1045</v>
      </c>
      <c r="B205" s="50" t="s">
        <v>1090</v>
      </c>
      <c r="C205" s="80"/>
      <c r="D205" s="56" t="str">
        <f>IF(E205="F",IF(C205="","",LOOKUP(C205,Instructions!$B$26:$B$34,Instructions!$E$26:$E$34)),IF(C205="","",LOOKUP(C205,Instructions!$B$12:$B$20,Instructions!$E$12:$E$20)))</f>
        <v/>
      </c>
      <c r="E205" s="57" t="s">
        <v>673</v>
      </c>
    </row>
    <row r="206" spans="1:5" ht="64.5" outlineLevel="1" thickBot="1" x14ac:dyDescent="0.25">
      <c r="A206" s="48" t="s">
        <v>1045</v>
      </c>
      <c r="B206" s="50" t="s">
        <v>1091</v>
      </c>
      <c r="C206" s="80"/>
      <c r="D206" s="56" t="str">
        <f>IF(E206="F",IF(C206="","",LOOKUP(C206,Instructions!$B$26:$B$34,Instructions!$E$26:$E$34)),IF(C206="","",LOOKUP(C206,Instructions!$B$12:$B$20,Instructions!$E$12:$E$20)))</f>
        <v/>
      </c>
      <c r="E206" s="57" t="s">
        <v>673</v>
      </c>
    </row>
    <row r="207" spans="1:5" ht="13.5" outlineLevel="1" thickBot="1" x14ac:dyDescent="0.25">
      <c r="A207" s="48" t="s">
        <v>1045</v>
      </c>
      <c r="B207" s="50" t="s">
        <v>1092</v>
      </c>
      <c r="C207" s="80"/>
      <c r="D207" s="56" t="str">
        <f>IF(E207="F",IF(C207="","",LOOKUP(C207,Instructions!$B$26:$B$34,Instructions!$E$26:$E$34)),IF(C207="","",LOOKUP(C207,Instructions!$B$12:$B$20,Instructions!$E$12:$E$20)))</f>
        <v/>
      </c>
      <c r="E207" s="57" t="s">
        <v>673</v>
      </c>
    </row>
    <row r="208" spans="1:5" ht="26.25" outlineLevel="1" thickBot="1" x14ac:dyDescent="0.25">
      <c r="A208" s="48" t="s">
        <v>1045</v>
      </c>
      <c r="B208" s="50" t="s">
        <v>1093</v>
      </c>
      <c r="C208" s="80"/>
      <c r="D208" s="56" t="str">
        <f>IF(E208="F",IF(C208="","",LOOKUP(C208,Instructions!$B$26:$B$34,Instructions!$E$26:$E$34)),IF(C208="","",LOOKUP(C208,Instructions!$B$12:$B$20,Instructions!$E$12:$E$20)))</f>
        <v/>
      </c>
      <c r="E208" s="57" t="s">
        <v>673</v>
      </c>
    </row>
    <row r="209" spans="1:5" ht="39" outlineLevel="1" thickBot="1" x14ac:dyDescent="0.25">
      <c r="A209" s="48" t="s">
        <v>1045</v>
      </c>
      <c r="B209" s="50" t="s">
        <v>1094</v>
      </c>
      <c r="C209" s="80"/>
      <c r="D209" s="56" t="str">
        <f>IF(E209="F",IF(C209="","",LOOKUP(C209,Instructions!$B$26:$B$34,Instructions!$E$26:$E$34)),IF(C209="","",LOOKUP(C209,Instructions!$B$12:$B$20,Instructions!$E$12:$E$20)))</f>
        <v/>
      </c>
      <c r="E209" s="57" t="s">
        <v>673</v>
      </c>
    </row>
    <row r="210" spans="1:5" ht="39" outlineLevel="1" thickBot="1" x14ac:dyDescent="0.25">
      <c r="A210" s="48" t="s">
        <v>1045</v>
      </c>
      <c r="B210" s="50" t="s">
        <v>1095</v>
      </c>
      <c r="C210" s="80"/>
      <c r="D210" s="56" t="str">
        <f>IF(E210="F",IF(C210="","",LOOKUP(C210,Instructions!$B$26:$B$34,Instructions!$E$26:$E$34)),IF(C210="","",LOOKUP(C210,Instructions!$B$12:$B$20,Instructions!$E$12:$E$20)))</f>
        <v/>
      </c>
      <c r="E210" s="57" t="s">
        <v>673</v>
      </c>
    </row>
    <row r="211" spans="1:5" ht="39" outlineLevel="1" thickBot="1" x14ac:dyDescent="0.25">
      <c r="A211" s="48" t="s">
        <v>1045</v>
      </c>
      <c r="B211" s="50" t="s">
        <v>1096</v>
      </c>
      <c r="C211" s="80"/>
      <c r="D211" s="56" t="str">
        <f>IF(E211="F",IF(C211="","",LOOKUP(C211,Instructions!$B$26:$B$34,Instructions!$E$26:$E$34)),IF(C211="","",LOOKUP(C211,Instructions!$B$12:$B$20,Instructions!$E$12:$E$20)))</f>
        <v/>
      </c>
      <c r="E211" s="57" t="s">
        <v>673</v>
      </c>
    </row>
    <row r="212" spans="1:5" ht="64.5" outlineLevel="1" thickBot="1" x14ac:dyDescent="0.25">
      <c r="A212" s="48" t="s">
        <v>1045</v>
      </c>
      <c r="B212" s="50" t="s">
        <v>1019</v>
      </c>
      <c r="C212" s="80"/>
      <c r="D212" s="56" t="str">
        <f>IF(E212="F",IF(C212="","",LOOKUP(C212,Instructions!$B$26:$B$34,Instructions!$E$26:$E$34)),IF(C212="","",LOOKUP(C212,Instructions!$B$12:$B$20,Instructions!$E$12:$E$20)))</f>
        <v/>
      </c>
      <c r="E212" s="57" t="s">
        <v>673</v>
      </c>
    </row>
    <row r="213" spans="1:5" ht="39" outlineLevel="1" thickBot="1" x14ac:dyDescent="0.25">
      <c r="A213" s="48" t="s">
        <v>1045</v>
      </c>
      <c r="B213" s="50" t="s">
        <v>1097</v>
      </c>
      <c r="C213" s="80"/>
      <c r="D213" s="56" t="str">
        <f>IF(E213="F",IF(C213="","",LOOKUP(C213,Instructions!$B$26:$B$34,Instructions!$E$26:$E$34)),IF(C213="","",LOOKUP(C213,Instructions!$B$12:$B$20,Instructions!$E$12:$E$20)))</f>
        <v/>
      </c>
      <c r="E213" s="57" t="s">
        <v>673</v>
      </c>
    </row>
    <row r="214" spans="1:5" ht="13.5" thickBot="1" x14ac:dyDescent="0.25">
      <c r="B214" s="12"/>
      <c r="C214" s="20">
        <f>COUNTA(C23:C213)</f>
        <v>0</v>
      </c>
      <c r="D214" s="47"/>
    </row>
    <row r="215" spans="1:5" s="9" customFormat="1" ht="13.5" thickBot="1" x14ac:dyDescent="0.25">
      <c r="A215" s="40">
        <f>COUNTA(A23:A213)</f>
        <v>190</v>
      </c>
      <c r="B215" s="3" t="s">
        <v>3</v>
      </c>
      <c r="C215" s="5"/>
      <c r="D215" s="47"/>
    </row>
    <row r="216" spans="1:5" x14ac:dyDescent="0.2">
      <c r="B216" s="1"/>
      <c r="D216" s="47"/>
    </row>
    <row r="217" spans="1:5" x14ac:dyDescent="0.2">
      <c r="D217" s="47"/>
    </row>
    <row r="218" spans="1:5" ht="13.5" thickBot="1" x14ac:dyDescent="0.25">
      <c r="D218" s="47"/>
    </row>
    <row r="219" spans="1:5" ht="13.5" thickBot="1" x14ac:dyDescent="0.25">
      <c r="B219" s="26" t="s">
        <v>16</v>
      </c>
      <c r="C219" s="76"/>
      <c r="D219" s="47"/>
    </row>
    <row r="220" spans="1:5" ht="15.75" x14ac:dyDescent="0.25">
      <c r="B220" s="23" t="s">
        <v>598</v>
      </c>
      <c r="C220" s="68" t="str">
        <f>C$2</f>
        <v>Offeror A</v>
      </c>
      <c r="D220" s="47"/>
    </row>
    <row r="221" spans="1:5" ht="16.5" thickBot="1" x14ac:dyDescent="0.3">
      <c r="B221" s="15"/>
      <c r="C221" s="21"/>
      <c r="D221" s="47"/>
    </row>
    <row r="222" spans="1:5" ht="51.75" thickBot="1" x14ac:dyDescent="0.25">
      <c r="A222" s="37">
        <v>2.2000000000000002</v>
      </c>
      <c r="B222" s="2"/>
      <c r="C222" s="28" t="s">
        <v>1166</v>
      </c>
      <c r="D222" s="28" t="s">
        <v>1635</v>
      </c>
      <c r="E222" s="28" t="s">
        <v>1636</v>
      </c>
    </row>
    <row r="223" spans="1:5" ht="281.25" outlineLevel="1" thickBot="1" x14ac:dyDescent="0.25">
      <c r="A223" s="38">
        <v>1</v>
      </c>
      <c r="B223" s="50" t="s">
        <v>1565</v>
      </c>
      <c r="C223" s="80"/>
      <c r="D223" s="56" t="str">
        <f>IF(E223="F",IF(C223="","",LOOKUP(C223,Instructions!$B$26:$B$34,Instructions!$E$26:$E$34)),IF(C223="","",LOOKUP(C223,Instructions!$B$12:$B$20,Instructions!$E$12:$E$20)))</f>
        <v/>
      </c>
      <c r="E223" s="57" t="s">
        <v>673</v>
      </c>
    </row>
    <row r="224" spans="1:5" ht="217.5" outlineLevel="1" thickBot="1" x14ac:dyDescent="0.25">
      <c r="A224" s="38">
        <v>2</v>
      </c>
      <c r="B224" s="50" t="s">
        <v>1567</v>
      </c>
      <c r="C224" s="80"/>
      <c r="D224" s="56" t="str">
        <f>IF(E224="F",IF(C224="","",LOOKUP(C224,Instructions!$B$26:$B$34,Instructions!$E$26:$E$34)),IF(C224="","",LOOKUP(C224,Instructions!$B$12:$B$20,Instructions!$E$12:$E$20)))</f>
        <v/>
      </c>
      <c r="E224" s="57" t="s">
        <v>673</v>
      </c>
    </row>
    <row r="225" spans="1:5" ht="90" outlineLevel="1" thickBot="1" x14ac:dyDescent="0.25">
      <c r="A225" s="38">
        <v>2</v>
      </c>
      <c r="B225" s="50" t="s">
        <v>1566</v>
      </c>
      <c r="C225" s="80"/>
      <c r="D225" s="56" t="str">
        <f>IF(E225="F",IF(C225="","",LOOKUP(C225,Instructions!$B$26:$B$34,Instructions!$E$26:$E$34)),IF(C225="","",LOOKUP(C225,Instructions!$B$12:$B$20,Instructions!$E$12:$E$20)))</f>
        <v/>
      </c>
      <c r="E225" s="57" t="s">
        <v>673</v>
      </c>
    </row>
    <row r="226" spans="1:5" ht="90" outlineLevel="1" thickBot="1" x14ac:dyDescent="0.25">
      <c r="A226" s="38">
        <v>3</v>
      </c>
      <c r="B226" s="50" t="s">
        <v>599</v>
      </c>
      <c r="C226" s="80"/>
      <c r="D226" s="56" t="str">
        <f>IF(E226="F",IF(C226="","",LOOKUP(C226,Instructions!$B$26:$B$34,Instructions!$E$26:$E$34)),IF(C226="","",LOOKUP(C226,Instructions!$B$12:$B$20,Instructions!$E$12:$E$20)))</f>
        <v/>
      </c>
      <c r="E226" s="57" t="s">
        <v>673</v>
      </c>
    </row>
    <row r="227" spans="1:5" ht="39" outlineLevel="1" thickBot="1" x14ac:dyDescent="0.25">
      <c r="A227" s="38">
        <v>4</v>
      </c>
      <c r="B227" s="50" t="s">
        <v>1098</v>
      </c>
      <c r="C227" s="80"/>
      <c r="D227" s="56" t="str">
        <f>IF(E227="F",IF(C227="","",LOOKUP(C227,Instructions!$B$26:$B$34,Instructions!$E$26:$E$34)),IF(C227="","",LOOKUP(C227,Instructions!$B$12:$B$20,Instructions!$E$12:$E$20)))</f>
        <v/>
      </c>
      <c r="E227" s="57" t="s">
        <v>673</v>
      </c>
    </row>
    <row r="228" spans="1:5" ht="51.75" outlineLevel="1" thickBot="1" x14ac:dyDescent="0.25">
      <c r="A228" s="38">
        <v>4</v>
      </c>
      <c r="B228" s="50" t="s">
        <v>1099</v>
      </c>
      <c r="C228" s="80"/>
      <c r="D228" s="56" t="str">
        <f>IF(E228="F",IF(C228="","",LOOKUP(C228,Instructions!$B$26:$B$34,Instructions!$E$26:$E$34)),IF(C228="","",LOOKUP(C228,Instructions!$B$12:$B$20,Instructions!$E$12:$E$20)))</f>
        <v/>
      </c>
      <c r="E228" s="57" t="s">
        <v>673</v>
      </c>
    </row>
    <row r="229" spans="1:5" ht="64.5" outlineLevel="1" thickBot="1" x14ac:dyDescent="0.25">
      <c r="A229" s="38">
        <v>4</v>
      </c>
      <c r="B229" s="50" t="s">
        <v>1100</v>
      </c>
      <c r="C229" s="80"/>
      <c r="D229" s="56" t="str">
        <f>IF(E229="F",IF(C229="","",LOOKUP(C229,Instructions!$B$26:$B$34,Instructions!$E$26:$E$34)),IF(C229="","",LOOKUP(C229,Instructions!$B$12:$B$20,Instructions!$E$12:$E$20)))</f>
        <v/>
      </c>
      <c r="E229" s="57" t="s">
        <v>673</v>
      </c>
    </row>
    <row r="230" spans="1:5" ht="51.75" outlineLevel="1" thickBot="1" x14ac:dyDescent="0.25">
      <c r="A230" s="38">
        <v>5</v>
      </c>
      <c r="B230" s="50" t="s">
        <v>1649</v>
      </c>
      <c r="C230" s="80"/>
      <c r="D230" s="56" t="str">
        <f>IF(E230="F",IF(C230="","",LOOKUP(C230,Instructions!$B$26:$B$34,Instructions!$E$26:$E$34)),IF(C230="","",LOOKUP(C230,Instructions!$B$12:$B$20,Instructions!$E$12:$E$20)))</f>
        <v/>
      </c>
      <c r="E230" s="57" t="s">
        <v>673</v>
      </c>
    </row>
    <row r="231" spans="1:5" ht="39" outlineLevel="1" thickBot="1" x14ac:dyDescent="0.25">
      <c r="A231" s="38">
        <v>5</v>
      </c>
      <c r="B231" s="50" t="s">
        <v>1656</v>
      </c>
      <c r="C231" s="80"/>
      <c r="D231" s="56" t="str">
        <f>IF(E231="F",IF(C231="","",LOOKUP(C231,Instructions!$B$26:$B$34,Instructions!$E$26:$E$34)),IF(C231="","",LOOKUP(C231,Instructions!$B$12:$B$20,Instructions!$E$12:$E$20)))</f>
        <v/>
      </c>
      <c r="E231" s="57" t="s">
        <v>673</v>
      </c>
    </row>
    <row r="232" spans="1:5" ht="64.5" outlineLevel="1" thickBot="1" x14ac:dyDescent="0.25">
      <c r="A232" s="38">
        <v>5</v>
      </c>
      <c r="B232" s="50" t="s">
        <v>1657</v>
      </c>
      <c r="C232" s="80"/>
      <c r="D232" s="56" t="str">
        <f>IF(E232="F",IF(C232="","",LOOKUP(C232,Instructions!$B$26:$B$34,Instructions!$E$26:$E$34)),IF(C232="","",LOOKUP(C232,Instructions!$B$12:$B$20,Instructions!$E$12:$E$20)))</f>
        <v/>
      </c>
      <c r="E232" s="57" t="s">
        <v>673</v>
      </c>
    </row>
    <row r="233" spans="1:5" ht="39" outlineLevel="1" thickBot="1" x14ac:dyDescent="0.25">
      <c r="A233" s="38">
        <v>5</v>
      </c>
      <c r="B233" s="50" t="s">
        <v>1655</v>
      </c>
      <c r="C233" s="80"/>
      <c r="D233" s="56" t="str">
        <f>IF(E233="F",IF(C233="","",LOOKUP(C233,Instructions!$B$26:$B$34,Instructions!$E$26:$E$34)),IF(C233="","",LOOKUP(C233,Instructions!$B$12:$B$20,Instructions!$E$12:$E$20)))</f>
        <v/>
      </c>
      <c r="E233" s="57" t="s">
        <v>673</v>
      </c>
    </row>
    <row r="234" spans="1:5" ht="39" outlineLevel="1" thickBot="1" x14ac:dyDescent="0.25">
      <c r="A234" s="38">
        <v>5</v>
      </c>
      <c r="B234" s="50" t="s">
        <v>1654</v>
      </c>
      <c r="C234" s="80"/>
      <c r="D234" s="56" t="str">
        <f>IF(E234="F",IF(C234="","",LOOKUP(C234,Instructions!$B$26:$B$34,Instructions!$E$26:$E$34)),IF(C234="","",LOOKUP(C234,Instructions!$B$12:$B$20,Instructions!$E$12:$E$20)))</f>
        <v/>
      </c>
      <c r="E234" s="57" t="s">
        <v>673</v>
      </c>
    </row>
    <row r="235" spans="1:5" ht="39" outlineLevel="1" thickBot="1" x14ac:dyDescent="0.25">
      <c r="A235" s="38">
        <v>5</v>
      </c>
      <c r="B235" s="50" t="s">
        <v>1653</v>
      </c>
      <c r="C235" s="80"/>
      <c r="D235" s="56" t="str">
        <f>IF(E235="F",IF(C235="","",LOOKUP(C235,Instructions!$B$26:$B$34,Instructions!$E$26:$E$34)),IF(C235="","",LOOKUP(C235,Instructions!$B$12:$B$20,Instructions!$E$12:$E$20)))</f>
        <v/>
      </c>
      <c r="E235" s="57" t="s">
        <v>673</v>
      </c>
    </row>
    <row r="236" spans="1:5" ht="64.5" outlineLevel="1" thickBot="1" x14ac:dyDescent="0.25">
      <c r="A236" s="38">
        <v>5</v>
      </c>
      <c r="B236" s="50" t="s">
        <v>1652</v>
      </c>
      <c r="C236" s="80"/>
      <c r="D236" s="56" t="str">
        <f>IF(E236="F",IF(C236="","",LOOKUP(C236,Instructions!$B$26:$B$34,Instructions!$E$26:$E$34)),IF(C236="","",LOOKUP(C236,Instructions!$B$12:$B$20,Instructions!$E$12:$E$20)))</f>
        <v/>
      </c>
      <c r="E236" s="57" t="s">
        <v>673</v>
      </c>
    </row>
    <row r="237" spans="1:5" ht="26.25" outlineLevel="1" thickBot="1" x14ac:dyDescent="0.25">
      <c r="A237" s="38">
        <v>5</v>
      </c>
      <c r="B237" s="50" t="s">
        <v>1651</v>
      </c>
      <c r="C237" s="80"/>
      <c r="D237" s="56" t="str">
        <f>IF(E237="F",IF(C237="","",LOOKUP(C237,Instructions!$B$26:$B$34,Instructions!$E$26:$E$34)),IF(C237="","",LOOKUP(C237,Instructions!$B$12:$B$20,Instructions!$E$12:$E$20)))</f>
        <v/>
      </c>
      <c r="E237" s="57" t="s">
        <v>673</v>
      </c>
    </row>
    <row r="238" spans="1:5" ht="26.25" outlineLevel="1" thickBot="1" x14ac:dyDescent="0.25">
      <c r="A238" s="38">
        <v>5</v>
      </c>
      <c r="B238" s="50" t="s">
        <v>1650</v>
      </c>
      <c r="C238" s="80"/>
      <c r="D238" s="56" t="str">
        <f>IF(E238="F",IF(C238="","",LOOKUP(C238,Instructions!$B$26:$B$34,Instructions!$E$26:$E$34)),IF(C238="","",LOOKUP(C238,Instructions!$B$12:$B$20,Instructions!$E$12:$E$20)))</f>
        <v/>
      </c>
      <c r="E238" s="57" t="s">
        <v>673</v>
      </c>
    </row>
    <row r="239" spans="1:5" ht="51.75" outlineLevel="1" thickBot="1" x14ac:dyDescent="0.25">
      <c r="A239" s="38">
        <v>5</v>
      </c>
      <c r="B239" s="50" t="s">
        <v>1659</v>
      </c>
      <c r="C239" s="80"/>
      <c r="D239" s="56" t="str">
        <f>IF(E239="F",IF(C239="","",LOOKUP(C239,Instructions!$B$26:$B$34,Instructions!$E$26:$E$34)),IF(C239="","",LOOKUP(C239,Instructions!$B$12:$B$20,Instructions!$E$12:$E$20)))</f>
        <v/>
      </c>
      <c r="E239" s="57" t="s">
        <v>673</v>
      </c>
    </row>
    <row r="240" spans="1:5" ht="26.25" outlineLevel="1" thickBot="1" x14ac:dyDescent="0.25">
      <c r="A240" s="38">
        <v>5</v>
      </c>
      <c r="B240" s="50" t="s">
        <v>1658</v>
      </c>
      <c r="C240" s="80"/>
      <c r="D240" s="56" t="str">
        <f>IF(E240="F",IF(C240="","",LOOKUP(C240,Instructions!$B$26:$B$34,Instructions!$E$26:$E$34)),IF(C240="","",LOOKUP(C240,Instructions!$B$12:$B$20,Instructions!$E$12:$E$20)))</f>
        <v/>
      </c>
      <c r="E240" s="57" t="s">
        <v>673</v>
      </c>
    </row>
    <row r="241" spans="1:5" ht="26.25" outlineLevel="1" thickBot="1" x14ac:dyDescent="0.25">
      <c r="A241" s="38">
        <v>5</v>
      </c>
      <c r="B241" s="50" t="s">
        <v>1660</v>
      </c>
      <c r="C241" s="80"/>
      <c r="D241" s="56" t="str">
        <f>IF(E241="F",IF(C241="","",LOOKUP(C241,Instructions!$B$26:$B$34,Instructions!$E$26:$E$34)),IF(C241="","",LOOKUP(C241,Instructions!$B$12:$B$20,Instructions!$E$12:$E$20)))</f>
        <v/>
      </c>
      <c r="E241" s="57" t="s">
        <v>673</v>
      </c>
    </row>
    <row r="242" spans="1:5" ht="64.5" outlineLevel="1" thickBot="1" x14ac:dyDescent="0.25">
      <c r="A242" s="38">
        <v>6</v>
      </c>
      <c r="B242" s="50" t="s">
        <v>1568</v>
      </c>
      <c r="C242" s="80"/>
      <c r="D242" s="56" t="str">
        <f>IF(E242="F",IF(C242="","",LOOKUP(C242,Instructions!$B$26:$B$34,Instructions!$E$26:$E$34)),IF(C242="","",LOOKUP(C242,Instructions!$B$12:$B$20,Instructions!$E$12:$E$20)))</f>
        <v/>
      </c>
      <c r="E242" s="57" t="s">
        <v>673</v>
      </c>
    </row>
    <row r="243" spans="1:5" ht="51.75" outlineLevel="1" thickBot="1" x14ac:dyDescent="0.25">
      <c r="A243" s="38">
        <v>6</v>
      </c>
      <c r="B243" s="50" t="s">
        <v>1569</v>
      </c>
      <c r="C243" s="80"/>
      <c r="D243" s="56" t="str">
        <f>IF(E243="F",IF(C243="","",LOOKUP(C243,Instructions!$B$26:$B$34,Instructions!$E$26:$E$34)),IF(C243="","",LOOKUP(C243,Instructions!$B$12:$B$20,Instructions!$E$12:$E$20)))</f>
        <v/>
      </c>
      <c r="E243" s="57" t="s">
        <v>673</v>
      </c>
    </row>
    <row r="244" spans="1:5" ht="39" outlineLevel="1" thickBot="1" x14ac:dyDescent="0.25">
      <c r="A244" s="38">
        <v>6</v>
      </c>
      <c r="B244" s="50" t="s">
        <v>1570</v>
      </c>
      <c r="C244" s="80"/>
      <c r="D244" s="56" t="str">
        <f>IF(E244="F",IF(C244="","",LOOKUP(C244,Instructions!$B$26:$B$34,Instructions!$E$26:$E$34)),IF(C244="","",LOOKUP(C244,Instructions!$B$12:$B$20,Instructions!$E$12:$E$20)))</f>
        <v/>
      </c>
      <c r="E244" s="57" t="s">
        <v>673</v>
      </c>
    </row>
    <row r="245" spans="1:5" ht="128.25" outlineLevel="1" thickBot="1" x14ac:dyDescent="0.25">
      <c r="A245" s="38">
        <v>7</v>
      </c>
      <c r="B245" s="50" t="s">
        <v>600</v>
      </c>
      <c r="C245" s="80"/>
      <c r="D245" s="56" t="str">
        <f>IF(E245="F",IF(C245="","",LOOKUP(C245,Instructions!$B$26:$B$34,Instructions!$E$26:$E$34)),IF(C245="","",LOOKUP(C245,Instructions!$B$12:$B$20,Instructions!$E$12:$E$20)))</f>
        <v/>
      </c>
      <c r="E245" s="57" t="s">
        <v>673</v>
      </c>
    </row>
    <row r="246" spans="1:5" ht="115.5" outlineLevel="1" thickBot="1" x14ac:dyDescent="0.25">
      <c r="A246" s="38">
        <v>8</v>
      </c>
      <c r="B246" s="50" t="s">
        <v>1571</v>
      </c>
      <c r="C246" s="80"/>
      <c r="D246" s="56" t="str">
        <f>IF(E246="F",IF(C246="","",LOOKUP(C246,Instructions!$B$26:$B$34,Instructions!$E$26:$E$34)),IF(C246="","",LOOKUP(C246,Instructions!$B$12:$B$20,Instructions!$E$12:$E$20)))</f>
        <v/>
      </c>
      <c r="E246" s="57" t="s">
        <v>673</v>
      </c>
    </row>
    <row r="247" spans="1:5" ht="51.75" outlineLevel="1" thickBot="1" x14ac:dyDescent="0.25">
      <c r="A247" s="38">
        <v>8</v>
      </c>
      <c r="B247" s="50" t="s">
        <v>1572</v>
      </c>
      <c r="C247" s="80"/>
      <c r="D247" s="56" t="str">
        <f>IF(E247="F",IF(C247="","",LOOKUP(C247,Instructions!$B$26:$B$34,Instructions!$E$26:$E$34)),IF(C247="","",LOOKUP(C247,Instructions!$B$12:$B$20,Instructions!$E$12:$E$20)))</f>
        <v/>
      </c>
      <c r="E247" s="57" t="s">
        <v>673</v>
      </c>
    </row>
    <row r="248" spans="1:5" ht="51.75" outlineLevel="1" thickBot="1" x14ac:dyDescent="0.25">
      <c r="A248" s="38">
        <v>8</v>
      </c>
      <c r="B248" s="50" t="s">
        <v>1573</v>
      </c>
      <c r="C248" s="80"/>
      <c r="D248" s="56" t="str">
        <f>IF(E248="F",IF(C248="","",LOOKUP(C248,Instructions!$B$26:$B$34,Instructions!$E$26:$E$34)),IF(C248="","",LOOKUP(C248,Instructions!$B$12:$B$20,Instructions!$E$12:$E$20)))</f>
        <v/>
      </c>
      <c r="E248" s="57" t="s">
        <v>673</v>
      </c>
    </row>
    <row r="249" spans="1:5" ht="51.75" outlineLevel="1" thickBot="1" x14ac:dyDescent="0.25">
      <c r="A249" s="38">
        <v>8</v>
      </c>
      <c r="B249" s="50" t="s">
        <v>1574</v>
      </c>
      <c r="C249" s="80"/>
      <c r="D249" s="56" t="str">
        <f>IF(E249="F",IF(C249="","",LOOKUP(C249,Instructions!$B$26:$B$34,Instructions!$E$26:$E$34)),IF(C249="","",LOOKUP(C249,Instructions!$B$12:$B$20,Instructions!$E$12:$E$20)))</f>
        <v/>
      </c>
      <c r="E249" s="57" t="s">
        <v>673</v>
      </c>
    </row>
    <row r="250" spans="1:5" ht="51.75" outlineLevel="1" thickBot="1" x14ac:dyDescent="0.25">
      <c r="A250" s="38">
        <v>9</v>
      </c>
      <c r="B250" s="50" t="s">
        <v>1101</v>
      </c>
      <c r="C250" s="80"/>
      <c r="D250" s="56" t="str">
        <f>IF(E250="F",IF(C250="","",LOOKUP(C250,Instructions!$B$26:$B$34,Instructions!$E$26:$E$34)),IF(C250="","",LOOKUP(C250,Instructions!$B$12:$B$20,Instructions!$E$12:$E$20)))</f>
        <v/>
      </c>
      <c r="E250" s="57" t="s">
        <v>673</v>
      </c>
    </row>
    <row r="251" spans="1:5" ht="64.5" outlineLevel="1" thickBot="1" x14ac:dyDescent="0.25">
      <c r="A251" s="38">
        <v>10</v>
      </c>
      <c r="B251" s="50" t="s">
        <v>601</v>
      </c>
      <c r="C251" s="80"/>
      <c r="D251" s="56" t="str">
        <f>IF(E251="F",IF(C251="","",LOOKUP(C251,Instructions!$B$26:$B$34,Instructions!$E$26:$E$34)),IF(C251="","",LOOKUP(C251,Instructions!$B$12:$B$20,Instructions!$E$12:$E$20)))</f>
        <v/>
      </c>
      <c r="E251" s="57" t="s">
        <v>673</v>
      </c>
    </row>
    <row r="252" spans="1:5" ht="115.5" outlineLevel="1" thickBot="1" x14ac:dyDescent="0.25">
      <c r="A252" s="38">
        <v>11</v>
      </c>
      <c r="B252" s="50" t="s">
        <v>602</v>
      </c>
      <c r="C252" s="80"/>
      <c r="D252" s="56" t="str">
        <f>IF(E252="F",IF(C252="","",LOOKUP(C252,Instructions!$B$26:$B$34,Instructions!$E$26:$E$34)),IF(C252="","",LOOKUP(C252,Instructions!$B$12:$B$20,Instructions!$E$12:$E$20)))</f>
        <v/>
      </c>
      <c r="E252" s="57" t="s">
        <v>673</v>
      </c>
    </row>
    <row r="253" spans="1:5" ht="128.25" outlineLevel="1" thickBot="1" x14ac:dyDescent="0.25">
      <c r="A253" s="38">
        <v>12</v>
      </c>
      <c r="B253" s="50" t="s">
        <v>1575</v>
      </c>
      <c r="C253" s="80"/>
      <c r="D253" s="56" t="str">
        <f>IF(E253="F",IF(C253="","",LOOKUP(C253,Instructions!$B$26:$B$34,Instructions!$E$26:$E$34)),IF(C253="","",LOOKUP(C253,Instructions!$B$12:$B$20,Instructions!$E$12:$E$20)))</f>
        <v/>
      </c>
      <c r="E253" s="57" t="s">
        <v>673</v>
      </c>
    </row>
    <row r="254" spans="1:5" ht="39" outlineLevel="1" thickBot="1" x14ac:dyDescent="0.25">
      <c r="A254" s="38">
        <v>13</v>
      </c>
      <c r="B254" s="50" t="s">
        <v>603</v>
      </c>
      <c r="C254" s="80"/>
      <c r="D254" s="56" t="str">
        <f>IF(E254="F",IF(C254="","",LOOKUP(C254,Instructions!$B$26:$B$34,Instructions!$E$26:$E$34)),IF(C254="","",LOOKUP(C254,Instructions!$B$12:$B$20,Instructions!$E$12:$E$20)))</f>
        <v/>
      </c>
      <c r="E254" s="57" t="s">
        <v>673</v>
      </c>
    </row>
    <row r="255" spans="1:5" ht="64.5" outlineLevel="1" thickBot="1" x14ac:dyDescent="0.25">
      <c r="A255" s="38">
        <v>14</v>
      </c>
      <c r="B255" s="50" t="s">
        <v>1576</v>
      </c>
      <c r="C255" s="80"/>
      <c r="D255" s="56" t="str">
        <f>IF(E255="F",IF(C255="","",LOOKUP(C255,Instructions!$B$26:$B$34,Instructions!$E$26:$E$34)),IF(C255="","",LOOKUP(C255,Instructions!$B$12:$B$20,Instructions!$E$12:$E$20)))</f>
        <v/>
      </c>
      <c r="E255" s="57" t="s">
        <v>673</v>
      </c>
    </row>
    <row r="256" spans="1:5" ht="51.75" outlineLevel="1" thickBot="1" x14ac:dyDescent="0.25">
      <c r="A256" s="38">
        <v>14</v>
      </c>
      <c r="B256" s="50" t="s">
        <v>1577</v>
      </c>
      <c r="C256" s="80"/>
      <c r="D256" s="56" t="str">
        <f>IF(E256="F",IF(C256="","",LOOKUP(C256,Instructions!$B$26:$B$34,Instructions!$E$26:$E$34)),IF(C256="","",LOOKUP(C256,Instructions!$B$12:$B$20,Instructions!$E$12:$E$20)))</f>
        <v/>
      </c>
      <c r="E256" s="57" t="s">
        <v>673</v>
      </c>
    </row>
    <row r="257" spans="1:5" ht="39" outlineLevel="1" thickBot="1" x14ac:dyDescent="0.25">
      <c r="A257" s="38">
        <v>14</v>
      </c>
      <c r="B257" s="50" t="s">
        <v>1578</v>
      </c>
      <c r="C257" s="80"/>
      <c r="D257" s="56" t="str">
        <f>IF(E257="F",IF(C257="","",LOOKUP(C257,Instructions!$B$26:$B$34,Instructions!$E$26:$E$34)),IF(C257="","",LOOKUP(C257,Instructions!$B$12:$B$20,Instructions!$E$12:$E$20)))</f>
        <v/>
      </c>
      <c r="E257" s="57" t="s">
        <v>673</v>
      </c>
    </row>
    <row r="258" spans="1:5" ht="77.25" outlineLevel="1" thickBot="1" x14ac:dyDescent="0.25">
      <c r="A258" s="38">
        <v>14</v>
      </c>
      <c r="B258" s="50" t="s">
        <v>1579</v>
      </c>
      <c r="C258" s="80"/>
      <c r="D258" s="56" t="str">
        <f>IF(E258="F",IF(C258="","",LOOKUP(C258,Instructions!$B$26:$B$34,Instructions!$E$26:$E$34)),IF(C258="","",LOOKUP(C258,Instructions!$B$12:$B$20,Instructions!$E$12:$E$20)))</f>
        <v/>
      </c>
      <c r="E258" s="57" t="s">
        <v>673</v>
      </c>
    </row>
    <row r="259" spans="1:5" ht="26.25" outlineLevel="1" thickBot="1" x14ac:dyDescent="0.25">
      <c r="A259" s="38">
        <v>15</v>
      </c>
      <c r="B259" s="33" t="s">
        <v>604</v>
      </c>
      <c r="C259" s="80"/>
      <c r="D259" s="56" t="str">
        <f>IF(E259="F",IF(C259="","",LOOKUP(C259,Instructions!$B$26:$B$34,Instructions!$E$26:$E$34)),IF(C259="","",LOOKUP(C259,Instructions!$B$12:$B$20,Instructions!$E$12:$E$20)))</f>
        <v/>
      </c>
      <c r="E259" s="57" t="s">
        <v>673</v>
      </c>
    </row>
    <row r="260" spans="1:5" ht="26.25" outlineLevel="1" thickBot="1" x14ac:dyDescent="0.25">
      <c r="A260" s="38">
        <v>16</v>
      </c>
      <c r="B260" s="33" t="s">
        <v>605</v>
      </c>
      <c r="C260" s="80"/>
      <c r="D260" s="56" t="str">
        <f>IF(E260="F",IF(C260="","",LOOKUP(C260,Instructions!$B$26:$B$34,Instructions!$E$26:$E$34)),IF(C260="","",LOOKUP(C260,Instructions!$B$12:$B$20,Instructions!$E$12:$E$20)))</f>
        <v/>
      </c>
      <c r="E260" s="57" t="s">
        <v>673</v>
      </c>
    </row>
    <row r="261" spans="1:5" ht="26.25" outlineLevel="1" thickBot="1" x14ac:dyDescent="0.25">
      <c r="A261" s="38">
        <v>17</v>
      </c>
      <c r="B261" s="33" t="s">
        <v>606</v>
      </c>
      <c r="C261" s="80"/>
      <c r="D261" s="56" t="str">
        <f>IF(E261="F",IF(C261="","",LOOKUP(C261,Instructions!$B$26:$B$34,Instructions!$E$26:$E$34)),IF(C261="","",LOOKUP(C261,Instructions!$B$12:$B$20,Instructions!$E$12:$E$20)))</f>
        <v/>
      </c>
      <c r="E261" s="57" t="s">
        <v>673</v>
      </c>
    </row>
    <row r="262" spans="1:5" ht="26.25" outlineLevel="1" thickBot="1" x14ac:dyDescent="0.25">
      <c r="A262" s="38">
        <v>18</v>
      </c>
      <c r="B262" s="33" t="s">
        <v>607</v>
      </c>
      <c r="C262" s="80"/>
      <c r="D262" s="56" t="str">
        <f>IF(E262="F",IF(C262="","",LOOKUP(C262,Instructions!$B$26:$B$34,Instructions!$E$26:$E$34)),IF(C262="","",LOOKUP(C262,Instructions!$B$12:$B$20,Instructions!$E$12:$E$20)))</f>
        <v/>
      </c>
      <c r="E262" s="57" t="s">
        <v>673</v>
      </c>
    </row>
    <row r="263" spans="1:5" ht="26.25" outlineLevel="1" thickBot="1" x14ac:dyDescent="0.25">
      <c r="A263" s="38">
        <v>19</v>
      </c>
      <c r="B263" s="33" t="s">
        <v>608</v>
      </c>
      <c r="C263" s="80"/>
      <c r="D263" s="56" t="str">
        <f>IF(E263="F",IF(C263="","",LOOKUP(C263,Instructions!$B$26:$B$34,Instructions!$E$26:$E$34)),IF(C263="","",LOOKUP(C263,Instructions!$B$12:$B$20,Instructions!$E$12:$E$20)))</f>
        <v/>
      </c>
      <c r="E263" s="57" t="s">
        <v>673</v>
      </c>
    </row>
    <row r="264" spans="1:5" ht="26.25" outlineLevel="1" thickBot="1" x14ac:dyDescent="0.25">
      <c r="A264" s="38">
        <v>20</v>
      </c>
      <c r="B264" s="33" t="s">
        <v>609</v>
      </c>
      <c r="C264" s="80"/>
      <c r="D264" s="56" t="str">
        <f>IF(E264="F",IF(C264="","",LOOKUP(C264,Instructions!$B$26:$B$34,Instructions!$E$26:$E$34)),IF(C264="","",LOOKUP(C264,Instructions!$B$12:$B$20,Instructions!$E$12:$E$20)))</f>
        <v/>
      </c>
      <c r="E264" s="57" t="s">
        <v>673</v>
      </c>
    </row>
    <row r="265" spans="1:5" ht="26.25" outlineLevel="1" thickBot="1" x14ac:dyDescent="0.25">
      <c r="A265" s="38">
        <v>21</v>
      </c>
      <c r="B265" s="33" t="s">
        <v>610</v>
      </c>
      <c r="C265" s="80"/>
      <c r="D265" s="56" t="str">
        <f>IF(E265="F",IF(C265="","",LOOKUP(C265,Instructions!$B$26:$B$34,Instructions!$E$26:$E$34)),IF(C265="","",LOOKUP(C265,Instructions!$B$12:$B$20,Instructions!$E$12:$E$20)))</f>
        <v/>
      </c>
      <c r="E265" s="57" t="s">
        <v>673</v>
      </c>
    </row>
    <row r="266" spans="1:5" ht="26.25" outlineLevel="1" thickBot="1" x14ac:dyDescent="0.25">
      <c r="A266" s="38">
        <v>22</v>
      </c>
      <c r="B266" s="33" t="s">
        <v>611</v>
      </c>
      <c r="C266" s="80"/>
      <c r="D266" s="56" t="str">
        <f>IF(E266="F",IF(C266="","",LOOKUP(C266,Instructions!$B$26:$B$34,Instructions!$E$26:$E$34)),IF(C266="","",LOOKUP(C266,Instructions!$B$12:$B$20,Instructions!$E$12:$E$20)))</f>
        <v/>
      </c>
      <c r="E266" s="57" t="s">
        <v>673</v>
      </c>
    </row>
    <row r="267" spans="1:5" ht="39" outlineLevel="1" thickBot="1" x14ac:dyDescent="0.25">
      <c r="A267" s="38">
        <v>23</v>
      </c>
      <c r="B267" s="33" t="s">
        <v>612</v>
      </c>
      <c r="C267" s="80"/>
      <c r="D267" s="56" t="str">
        <f>IF(E267="F",IF(C267="","",LOOKUP(C267,Instructions!$B$26:$B$34,Instructions!$E$26:$E$34)),IF(C267="","",LOOKUP(C267,Instructions!$B$12:$B$20,Instructions!$E$12:$E$20)))</f>
        <v/>
      </c>
      <c r="E267" s="57" t="s">
        <v>673</v>
      </c>
    </row>
    <row r="268" spans="1:5" ht="153.75" outlineLevel="1" thickBot="1" x14ac:dyDescent="0.25">
      <c r="A268" s="38">
        <v>24</v>
      </c>
      <c r="B268" s="50" t="s">
        <v>1580</v>
      </c>
      <c r="C268" s="80"/>
      <c r="D268" s="56" t="str">
        <f>IF(E268="F",IF(C268="","",LOOKUP(C268,Instructions!$B$26:$B$34,Instructions!$E$26:$E$34)),IF(C268="","",LOOKUP(C268,Instructions!$B$12:$B$20,Instructions!$E$12:$E$20)))</f>
        <v/>
      </c>
      <c r="E268" s="57" t="s">
        <v>673</v>
      </c>
    </row>
    <row r="269" spans="1:5" ht="26.25" outlineLevel="1" thickBot="1" x14ac:dyDescent="0.25">
      <c r="A269" s="38">
        <v>24</v>
      </c>
      <c r="B269" s="50" t="s">
        <v>1102</v>
      </c>
      <c r="C269" s="80"/>
      <c r="D269" s="56" t="str">
        <f>IF(E269="F",IF(C269="","",LOOKUP(C269,Instructions!$B$26:$B$34,Instructions!$E$26:$E$34)),IF(C269="","",LOOKUP(C269,Instructions!$B$12:$B$20,Instructions!$E$12:$E$20)))</f>
        <v/>
      </c>
      <c r="E269" s="57" t="s">
        <v>673</v>
      </c>
    </row>
    <row r="270" spans="1:5" ht="51.75" outlineLevel="1" thickBot="1" x14ac:dyDescent="0.25">
      <c r="A270" s="38">
        <v>24</v>
      </c>
      <c r="B270" s="50" t="s">
        <v>1103</v>
      </c>
      <c r="C270" s="80"/>
      <c r="D270" s="56" t="str">
        <f>IF(E270="F",IF(C270="","",LOOKUP(C270,Instructions!$B$26:$B$34,Instructions!$E$26:$E$34)),IF(C270="","",LOOKUP(C270,Instructions!$B$12:$B$20,Instructions!$E$12:$E$20)))</f>
        <v/>
      </c>
      <c r="E270" s="57" t="s">
        <v>673</v>
      </c>
    </row>
    <row r="271" spans="1:5" ht="51.75" outlineLevel="1" thickBot="1" x14ac:dyDescent="0.25">
      <c r="A271" s="38">
        <v>25</v>
      </c>
      <c r="B271" s="50" t="s">
        <v>1581</v>
      </c>
      <c r="C271" s="80"/>
      <c r="D271" s="56" t="str">
        <f>IF(E271="F",IF(C271="","",LOOKUP(C271,Instructions!$B$26:$B$34,Instructions!$E$26:$E$34)),IF(C271="","",LOOKUP(C271,Instructions!$B$12:$B$20,Instructions!$E$12:$E$20)))</f>
        <v/>
      </c>
      <c r="E271" s="57" t="s">
        <v>673</v>
      </c>
    </row>
    <row r="272" spans="1:5" ht="26.25" outlineLevel="1" thickBot="1" x14ac:dyDescent="0.25">
      <c r="A272" s="38">
        <v>25</v>
      </c>
      <c r="B272" s="50" t="s">
        <v>1582</v>
      </c>
      <c r="C272" s="80"/>
      <c r="D272" s="56" t="str">
        <f>IF(E272="F",IF(C272="","",LOOKUP(C272,Instructions!$B$26:$B$34,Instructions!$E$26:$E$34)),IF(C272="","",LOOKUP(C272,Instructions!$B$12:$B$20,Instructions!$E$12:$E$20)))</f>
        <v/>
      </c>
      <c r="E272" s="57" t="s">
        <v>673</v>
      </c>
    </row>
    <row r="273" spans="1:5" ht="39" outlineLevel="1" thickBot="1" x14ac:dyDescent="0.25">
      <c r="A273" s="38">
        <v>25</v>
      </c>
      <c r="B273" s="50" t="s">
        <v>1583</v>
      </c>
      <c r="C273" s="80"/>
      <c r="D273" s="56" t="str">
        <f>IF(E273="F",IF(C273="","",LOOKUP(C273,Instructions!$B$26:$B$34,Instructions!$E$26:$E$34)),IF(C273="","",LOOKUP(C273,Instructions!$B$12:$B$20,Instructions!$E$12:$E$20)))</f>
        <v/>
      </c>
      <c r="E273" s="57" t="s">
        <v>673</v>
      </c>
    </row>
    <row r="274" spans="1:5" ht="39" outlineLevel="1" thickBot="1" x14ac:dyDescent="0.25">
      <c r="A274" s="38">
        <v>25</v>
      </c>
      <c r="B274" s="50" t="s">
        <v>1584</v>
      </c>
      <c r="C274" s="80"/>
      <c r="D274" s="56" t="str">
        <f>IF(E274="F",IF(C274="","",LOOKUP(C274,Instructions!$B$26:$B$34,Instructions!$E$26:$E$34)),IF(C274="","",LOOKUP(C274,Instructions!$B$12:$B$20,Instructions!$E$12:$E$20)))</f>
        <v/>
      </c>
      <c r="E274" s="57" t="s">
        <v>673</v>
      </c>
    </row>
    <row r="275" spans="1:5" ht="64.5" outlineLevel="1" thickBot="1" x14ac:dyDescent="0.25">
      <c r="A275" s="38">
        <v>25</v>
      </c>
      <c r="B275" s="50" t="s">
        <v>1585</v>
      </c>
      <c r="C275" s="80"/>
      <c r="D275" s="56" t="str">
        <f>IF(E275="F",IF(C275="","",LOOKUP(C275,Instructions!$B$26:$B$34,Instructions!$E$26:$E$34)),IF(C275="","",LOOKUP(C275,Instructions!$B$12:$B$20,Instructions!$E$12:$E$20)))</f>
        <v/>
      </c>
      <c r="E275" s="57" t="s">
        <v>673</v>
      </c>
    </row>
    <row r="276" spans="1:5" ht="39" outlineLevel="1" thickBot="1" x14ac:dyDescent="0.25">
      <c r="A276" s="38">
        <v>25</v>
      </c>
      <c r="B276" s="50" t="s">
        <v>1586</v>
      </c>
      <c r="C276" s="80"/>
      <c r="D276" s="56" t="str">
        <f>IF(E276="F",IF(C276="","",LOOKUP(C276,Instructions!$B$26:$B$34,Instructions!$E$26:$E$34)),IF(C276="","",LOOKUP(C276,Instructions!$B$12:$B$20,Instructions!$E$12:$E$20)))</f>
        <v/>
      </c>
      <c r="E276" s="57" t="s">
        <v>673</v>
      </c>
    </row>
    <row r="277" spans="1:5" ht="128.25" outlineLevel="1" thickBot="1" x14ac:dyDescent="0.25">
      <c r="A277" s="38">
        <v>26</v>
      </c>
      <c r="B277" s="50" t="s">
        <v>1587</v>
      </c>
      <c r="C277" s="80"/>
      <c r="D277" s="56" t="str">
        <f>IF(E277="F",IF(C277="","",LOOKUP(C277,Instructions!$B$26:$B$34,Instructions!$E$26:$E$34)),IF(C277="","",LOOKUP(C277,Instructions!$B$12:$B$20,Instructions!$E$12:$E$20)))</f>
        <v/>
      </c>
      <c r="E277" s="57" t="s">
        <v>673</v>
      </c>
    </row>
    <row r="278" spans="1:5" ht="332.25" outlineLevel="1" thickBot="1" x14ac:dyDescent="0.25">
      <c r="A278" s="38">
        <v>26</v>
      </c>
      <c r="B278" s="50" t="s">
        <v>1588</v>
      </c>
      <c r="C278" s="80"/>
      <c r="D278" s="56" t="str">
        <f>IF(E278="F",IF(C278="","",LOOKUP(C278,Instructions!$B$26:$B$34,Instructions!$E$26:$E$34)),IF(C278="","",LOOKUP(C278,Instructions!$B$12:$B$20,Instructions!$E$12:$E$20)))</f>
        <v/>
      </c>
      <c r="E278" s="57" t="s">
        <v>673</v>
      </c>
    </row>
    <row r="279" spans="1:5" ht="128.25" outlineLevel="1" thickBot="1" x14ac:dyDescent="0.25">
      <c r="A279" s="38">
        <v>27</v>
      </c>
      <c r="B279" s="50" t="s">
        <v>1104</v>
      </c>
      <c r="C279" s="80"/>
      <c r="D279" s="56" t="str">
        <f>IF(E279="F",IF(C279="","",LOOKUP(C279,Instructions!$B$26:$B$34,Instructions!$E$26:$E$34)),IF(C279="","",LOOKUP(C279,Instructions!$B$12:$B$20,Instructions!$E$12:$E$20)))</f>
        <v/>
      </c>
      <c r="E279" s="57" t="s">
        <v>673</v>
      </c>
    </row>
    <row r="280" spans="1:5" ht="153.75" outlineLevel="1" thickBot="1" x14ac:dyDescent="0.25">
      <c r="A280" s="38">
        <v>28</v>
      </c>
      <c r="B280" s="50" t="s">
        <v>1105</v>
      </c>
      <c r="C280" s="80"/>
      <c r="D280" s="56" t="str">
        <f>IF(E280="F",IF(C280="","",LOOKUP(C280,Instructions!$B$26:$B$34,Instructions!$E$26:$E$34)),IF(C280="","",LOOKUP(C280,Instructions!$B$12:$B$20,Instructions!$E$12:$E$20)))</f>
        <v/>
      </c>
      <c r="E280" s="57" t="s">
        <v>673</v>
      </c>
    </row>
    <row r="281" spans="1:5" ht="51.75" outlineLevel="1" thickBot="1" x14ac:dyDescent="0.25">
      <c r="A281" s="38">
        <v>29</v>
      </c>
      <c r="B281" s="50" t="s">
        <v>1589</v>
      </c>
      <c r="C281" s="80"/>
      <c r="D281" s="56" t="str">
        <f>IF(E281="F",IF(C281="","",LOOKUP(C281,Instructions!$B$26:$B$34,Instructions!$E$26:$E$34)),IF(C281="","",LOOKUP(C281,Instructions!$B$12:$B$20,Instructions!$E$12:$E$20)))</f>
        <v/>
      </c>
      <c r="E281" s="57" t="s">
        <v>673</v>
      </c>
    </row>
    <row r="282" spans="1:5" ht="268.5" outlineLevel="1" thickBot="1" x14ac:dyDescent="0.25">
      <c r="A282" s="38">
        <v>30</v>
      </c>
      <c r="B282" s="50" t="s">
        <v>1590</v>
      </c>
      <c r="C282" s="80"/>
      <c r="D282" s="56" t="str">
        <f>IF(E282="F",IF(C282="","",LOOKUP(C282,Instructions!$B$26:$B$34,Instructions!$E$26:$E$34)),IF(C282="","",LOOKUP(C282,Instructions!$B$12:$B$20,Instructions!$E$12:$E$20)))</f>
        <v/>
      </c>
      <c r="E282" s="57" t="s">
        <v>673</v>
      </c>
    </row>
    <row r="283" spans="1:5" ht="39" outlineLevel="1" thickBot="1" x14ac:dyDescent="0.25">
      <c r="A283" s="38">
        <v>31</v>
      </c>
      <c r="B283" s="50" t="s">
        <v>1591</v>
      </c>
      <c r="C283" s="80"/>
      <c r="D283" s="56" t="str">
        <f>IF(E283="F",IF(C283="","",LOOKUP(C283,Instructions!$B$26:$B$34,Instructions!$E$26:$E$34)),IF(C283="","",LOOKUP(C283,Instructions!$B$12:$B$20,Instructions!$E$12:$E$20)))</f>
        <v/>
      </c>
      <c r="E283" s="57" t="s">
        <v>673</v>
      </c>
    </row>
    <row r="284" spans="1:5" ht="26.25" outlineLevel="1" thickBot="1" x14ac:dyDescent="0.25">
      <c r="A284" s="38">
        <v>31</v>
      </c>
      <c r="B284" s="50" t="s">
        <v>1592</v>
      </c>
      <c r="C284" s="80"/>
      <c r="D284" s="56" t="str">
        <f>IF(E284="F",IF(C284="","",LOOKUP(C284,Instructions!$B$26:$B$34,Instructions!$E$26:$E$34)),IF(C284="","",LOOKUP(C284,Instructions!$B$12:$B$20,Instructions!$E$12:$E$20)))</f>
        <v/>
      </c>
      <c r="E284" s="57" t="s">
        <v>673</v>
      </c>
    </row>
    <row r="285" spans="1:5" ht="39" outlineLevel="1" thickBot="1" x14ac:dyDescent="0.25">
      <c r="A285" s="38">
        <v>31</v>
      </c>
      <c r="B285" s="50" t="s">
        <v>1593</v>
      </c>
      <c r="C285" s="80"/>
      <c r="D285" s="56" t="str">
        <f>IF(E285="F",IF(C285="","",LOOKUP(C285,Instructions!$B$26:$B$34,Instructions!$E$26:$E$34)),IF(C285="","",LOOKUP(C285,Instructions!$B$12:$B$20,Instructions!$E$12:$E$20)))</f>
        <v/>
      </c>
      <c r="E285" s="57" t="s">
        <v>673</v>
      </c>
    </row>
    <row r="286" spans="1:5" ht="51.75" outlineLevel="1" thickBot="1" x14ac:dyDescent="0.25">
      <c r="A286" s="38">
        <v>31</v>
      </c>
      <c r="B286" s="50" t="s">
        <v>1594</v>
      </c>
      <c r="C286" s="80"/>
      <c r="D286" s="56" t="str">
        <f>IF(E286="F",IF(C286="","",LOOKUP(C286,Instructions!$B$26:$B$34,Instructions!$E$26:$E$34)),IF(C286="","",LOOKUP(C286,Instructions!$B$12:$B$20,Instructions!$E$12:$E$20)))</f>
        <v/>
      </c>
      <c r="E286" s="57" t="s">
        <v>673</v>
      </c>
    </row>
    <row r="287" spans="1:5" ht="39" outlineLevel="1" thickBot="1" x14ac:dyDescent="0.25">
      <c r="A287" s="38">
        <v>31</v>
      </c>
      <c r="B287" s="50" t="s">
        <v>1595</v>
      </c>
      <c r="C287" s="80"/>
      <c r="D287" s="56" t="str">
        <f>IF(E287="F",IF(C287="","",LOOKUP(C287,Instructions!$B$26:$B$34,Instructions!$E$26:$E$34)),IF(C287="","",LOOKUP(C287,Instructions!$B$12:$B$20,Instructions!$E$12:$E$20)))</f>
        <v/>
      </c>
      <c r="E287" s="57" t="s">
        <v>673</v>
      </c>
    </row>
    <row r="288" spans="1:5" ht="39" outlineLevel="1" thickBot="1" x14ac:dyDescent="0.25">
      <c r="A288" s="38">
        <v>32</v>
      </c>
      <c r="B288" s="50" t="s">
        <v>1600</v>
      </c>
      <c r="C288" s="80"/>
      <c r="D288" s="56" t="str">
        <f>IF(E288="F",IF(C288="","",LOOKUP(C288,Instructions!$B$26:$B$34,Instructions!$E$26:$E$34)),IF(C288="","",LOOKUP(C288,Instructions!$B$12:$B$20,Instructions!$E$12:$E$20)))</f>
        <v/>
      </c>
      <c r="E288" s="57" t="s">
        <v>673</v>
      </c>
    </row>
    <row r="289" spans="1:5" ht="26.25" outlineLevel="1" thickBot="1" x14ac:dyDescent="0.25">
      <c r="A289" s="38">
        <v>32</v>
      </c>
      <c r="B289" s="50" t="s">
        <v>1592</v>
      </c>
      <c r="C289" s="80"/>
      <c r="D289" s="56" t="str">
        <f>IF(E289="F",IF(C289="","",LOOKUP(C289,Instructions!$B$26:$B$34,Instructions!$E$26:$E$34)),IF(C289="","",LOOKUP(C289,Instructions!$B$12:$B$20,Instructions!$E$12:$E$20)))</f>
        <v/>
      </c>
      <c r="E289" s="57" t="s">
        <v>673</v>
      </c>
    </row>
    <row r="290" spans="1:5" ht="51.75" outlineLevel="1" thickBot="1" x14ac:dyDescent="0.25">
      <c r="A290" s="38">
        <v>32</v>
      </c>
      <c r="B290" s="50" t="s">
        <v>1596</v>
      </c>
      <c r="C290" s="80"/>
      <c r="D290" s="56" t="str">
        <f>IF(E290="F",IF(C290="","",LOOKUP(C290,Instructions!$B$26:$B$34,Instructions!$E$26:$E$34)),IF(C290="","",LOOKUP(C290,Instructions!$B$12:$B$20,Instructions!$E$12:$E$20)))</f>
        <v/>
      </c>
      <c r="E290" s="57" t="s">
        <v>673</v>
      </c>
    </row>
    <row r="291" spans="1:5" ht="51.75" outlineLevel="1" thickBot="1" x14ac:dyDescent="0.25">
      <c r="A291" s="38">
        <v>32</v>
      </c>
      <c r="B291" s="50" t="s">
        <v>1597</v>
      </c>
      <c r="C291" s="80"/>
      <c r="D291" s="56" t="str">
        <f>IF(E291="F",IF(C291="","",LOOKUP(C291,Instructions!$B$26:$B$34,Instructions!$E$26:$E$34)),IF(C291="","",LOOKUP(C291,Instructions!$B$12:$B$20,Instructions!$E$12:$E$20)))</f>
        <v/>
      </c>
      <c r="E291" s="57" t="s">
        <v>673</v>
      </c>
    </row>
    <row r="292" spans="1:5" ht="39" outlineLevel="1" thickBot="1" x14ac:dyDescent="0.25">
      <c r="A292" s="38">
        <v>32</v>
      </c>
      <c r="B292" s="50" t="s">
        <v>1598</v>
      </c>
      <c r="C292" s="80"/>
      <c r="D292" s="56" t="str">
        <f>IF(E292="F",IF(C292="","",LOOKUP(C292,Instructions!$B$26:$B$34,Instructions!$E$26:$E$34)),IF(C292="","",LOOKUP(C292,Instructions!$B$12:$B$20,Instructions!$E$12:$E$20)))</f>
        <v/>
      </c>
      <c r="E292" s="57" t="s">
        <v>673</v>
      </c>
    </row>
    <row r="293" spans="1:5" ht="39" outlineLevel="1" thickBot="1" x14ac:dyDescent="0.25">
      <c r="A293" s="38">
        <v>32</v>
      </c>
      <c r="B293" s="50" t="s">
        <v>1599</v>
      </c>
      <c r="C293" s="80"/>
      <c r="D293" s="56" t="str">
        <f>IF(E293="F",IF(C293="","",LOOKUP(C293,Instructions!$B$26:$B$34,Instructions!$E$26:$E$34)),IF(C293="","",LOOKUP(C293,Instructions!$B$12:$B$20,Instructions!$E$12:$E$20)))</f>
        <v/>
      </c>
      <c r="E293" s="57" t="s">
        <v>673</v>
      </c>
    </row>
    <row r="294" spans="1:5" ht="51.75" outlineLevel="1" thickBot="1" x14ac:dyDescent="0.25">
      <c r="A294" s="38">
        <v>33</v>
      </c>
      <c r="B294" s="50" t="s">
        <v>1601</v>
      </c>
      <c r="C294" s="80"/>
      <c r="D294" s="56" t="str">
        <f>IF(E294="F",IF(C294="","",LOOKUP(C294,Instructions!$B$26:$B$34,Instructions!$E$26:$E$34)),IF(C294="","",LOOKUP(C294,Instructions!$B$12:$B$20,Instructions!$E$12:$E$20)))</f>
        <v/>
      </c>
      <c r="E294" s="57" t="s">
        <v>673</v>
      </c>
    </row>
    <row r="295" spans="1:5" ht="64.5" outlineLevel="1" thickBot="1" x14ac:dyDescent="0.25">
      <c r="A295" s="38">
        <v>34</v>
      </c>
      <c r="B295" s="50" t="s">
        <v>614</v>
      </c>
      <c r="C295" s="80"/>
      <c r="D295" s="56" t="str">
        <f>IF(E295="F",IF(C295="","",LOOKUP(C295,Instructions!$B$26:$B$34,Instructions!$E$26:$E$34)),IF(C295="","",LOOKUP(C295,Instructions!$B$12:$B$20,Instructions!$E$12:$E$20)))</f>
        <v/>
      </c>
      <c r="E295" s="57" t="s">
        <v>673</v>
      </c>
    </row>
    <row r="296" spans="1:5" ht="51.75" outlineLevel="1" thickBot="1" x14ac:dyDescent="0.25">
      <c r="A296" s="38">
        <v>35</v>
      </c>
      <c r="B296" s="50" t="s">
        <v>613</v>
      </c>
      <c r="C296" s="80"/>
      <c r="D296" s="56" t="str">
        <f>IF(E296="F",IF(C296="","",LOOKUP(C296,Instructions!$B$26:$B$34,Instructions!$E$26:$E$34)),IF(C296="","",LOOKUP(C296,Instructions!$B$12:$B$20,Instructions!$E$12:$E$20)))</f>
        <v/>
      </c>
      <c r="E296" s="57" t="s">
        <v>673</v>
      </c>
    </row>
    <row r="297" spans="1:5" ht="51.75" outlineLevel="1" thickBot="1" x14ac:dyDescent="0.25">
      <c r="A297" s="38">
        <v>36</v>
      </c>
      <c r="B297" s="50" t="s">
        <v>1106</v>
      </c>
      <c r="C297" s="80"/>
      <c r="D297" s="56" t="str">
        <f>IF(E297="F",IF(C297="","",LOOKUP(C297,Instructions!$B$26:$B$34,Instructions!$E$26:$E$34)),IF(C297="","",LOOKUP(C297,Instructions!$B$12:$B$20,Instructions!$E$12:$E$20)))</f>
        <v/>
      </c>
      <c r="E297" s="57" t="s">
        <v>673</v>
      </c>
    </row>
    <row r="298" spans="1:5" ht="51.75" outlineLevel="1" thickBot="1" x14ac:dyDescent="0.25">
      <c r="A298" s="38">
        <v>37</v>
      </c>
      <c r="B298" s="50" t="s">
        <v>1107</v>
      </c>
      <c r="C298" s="80"/>
      <c r="D298" s="56" t="str">
        <f>IF(E298="F",IF(C298="","",LOOKUP(C298,Instructions!$B$26:$B$34,Instructions!$E$26:$E$34)),IF(C298="","",LOOKUP(C298,Instructions!$B$12:$B$20,Instructions!$E$12:$E$20)))</f>
        <v/>
      </c>
      <c r="E298" s="57" t="s">
        <v>673</v>
      </c>
    </row>
    <row r="299" spans="1:5" ht="51.75" outlineLevel="1" thickBot="1" x14ac:dyDescent="0.25">
      <c r="A299" s="38">
        <v>38</v>
      </c>
      <c r="B299" s="50" t="s">
        <v>1108</v>
      </c>
      <c r="C299" s="80"/>
      <c r="D299" s="56" t="str">
        <f>IF(E299="F",IF(C299="","",LOOKUP(C299,Instructions!$B$26:$B$34,Instructions!$E$26:$E$34)),IF(C299="","",LOOKUP(C299,Instructions!$B$12:$B$20,Instructions!$E$12:$E$20)))</f>
        <v/>
      </c>
      <c r="E299" s="57" t="s">
        <v>673</v>
      </c>
    </row>
    <row r="300" spans="1:5" ht="64.5" outlineLevel="1" thickBot="1" x14ac:dyDescent="0.25">
      <c r="A300" s="38">
        <v>39</v>
      </c>
      <c r="B300" s="50" t="s">
        <v>1109</v>
      </c>
      <c r="C300" s="80"/>
      <c r="D300" s="56" t="str">
        <f>IF(E300="F",IF(C300="","",LOOKUP(C300,Instructions!$B$26:$B$34,Instructions!$E$26:$E$34)),IF(C300="","",LOOKUP(C300,Instructions!$B$12:$B$20,Instructions!$E$12:$E$20)))</f>
        <v/>
      </c>
      <c r="E300" s="57" t="s">
        <v>673</v>
      </c>
    </row>
    <row r="301" spans="1:5" ht="51.75" outlineLevel="1" thickBot="1" x14ac:dyDescent="0.25">
      <c r="A301" s="38">
        <v>40</v>
      </c>
      <c r="B301" s="50" t="s">
        <v>1110</v>
      </c>
      <c r="C301" s="80"/>
      <c r="D301" s="56" t="str">
        <f>IF(E301="F",IF(C301="","",LOOKUP(C301,Instructions!$B$26:$B$34,Instructions!$E$26:$E$34)),IF(C301="","",LOOKUP(C301,Instructions!$B$12:$B$20,Instructions!$E$12:$E$20)))</f>
        <v/>
      </c>
      <c r="E301" s="57" t="s">
        <v>673</v>
      </c>
    </row>
    <row r="302" spans="1:5" ht="13.5" thickBot="1" x14ac:dyDescent="0.25">
      <c r="B302" s="12"/>
      <c r="C302" s="20">
        <f>COUNTA(C223:C301)</f>
        <v>0</v>
      </c>
      <c r="D302" s="47"/>
    </row>
    <row r="303" spans="1:5" s="9" customFormat="1" ht="13.5" thickBot="1" x14ac:dyDescent="0.25">
      <c r="A303" s="40">
        <f>COUNT(A223:A301)</f>
        <v>79</v>
      </c>
      <c r="B303" s="3" t="s">
        <v>3</v>
      </c>
      <c r="C303" s="5"/>
      <c r="D303" s="47"/>
    </row>
    <row r="304" spans="1:5" x14ac:dyDescent="0.2">
      <c r="D304" s="47"/>
    </row>
    <row r="305" spans="1:5" x14ac:dyDescent="0.2">
      <c r="D305" s="47"/>
    </row>
    <row r="306" spans="1:5" ht="13.5" thickBot="1" x14ac:dyDescent="0.25">
      <c r="D306" s="47"/>
    </row>
    <row r="307" spans="1:5" ht="13.5" thickBot="1" x14ac:dyDescent="0.25">
      <c r="B307" s="26" t="s">
        <v>16</v>
      </c>
      <c r="C307" s="76"/>
      <c r="D307" s="47"/>
    </row>
    <row r="308" spans="1:5" ht="15.75" x14ac:dyDescent="0.25">
      <c r="B308" s="23" t="s">
        <v>615</v>
      </c>
      <c r="C308" s="68" t="str">
        <f>C$2</f>
        <v>Offeror A</v>
      </c>
      <c r="D308" s="47"/>
    </row>
    <row r="309" spans="1:5" ht="16.5" thickBot="1" x14ac:dyDescent="0.3">
      <c r="B309" s="15"/>
      <c r="C309" s="21"/>
      <c r="D309" s="47"/>
    </row>
    <row r="310" spans="1:5" ht="51.75" thickBot="1" x14ac:dyDescent="0.25">
      <c r="A310" s="37">
        <v>2.2999999999999998</v>
      </c>
      <c r="B310" s="2"/>
      <c r="C310" s="28" t="s">
        <v>1166</v>
      </c>
      <c r="D310" s="28" t="s">
        <v>1635</v>
      </c>
      <c r="E310" s="28" t="s">
        <v>1636</v>
      </c>
    </row>
    <row r="311" spans="1:5" ht="128.25" outlineLevel="1" thickBot="1" x14ac:dyDescent="0.25">
      <c r="A311" s="38">
        <v>1</v>
      </c>
      <c r="B311" s="50" t="s">
        <v>1602</v>
      </c>
      <c r="C311" s="80"/>
      <c r="D311" s="56" t="str">
        <f>IF(E311="F",IF(C311="","",LOOKUP(C311,Instructions!$B$26:$B$34,Instructions!$E$26:$E$34)),IF(C311="","",LOOKUP(C311,Instructions!$B$12:$B$20,Instructions!$E$12:$E$20)))</f>
        <v/>
      </c>
      <c r="E311" s="74" t="s">
        <v>674</v>
      </c>
    </row>
    <row r="312" spans="1:5" ht="77.25" outlineLevel="1" thickBot="1" x14ac:dyDescent="0.25">
      <c r="A312" s="38">
        <v>2</v>
      </c>
      <c r="B312" s="50" t="s">
        <v>1111</v>
      </c>
      <c r="C312" s="80"/>
      <c r="D312" s="56" t="str">
        <f>IF(E312="F",IF(C312="","",LOOKUP(C312,Instructions!$B$26:$B$34,Instructions!$E$26:$E$34)),IF(C312="","",LOOKUP(C312,Instructions!$B$12:$B$20,Instructions!$E$12:$E$20)))</f>
        <v/>
      </c>
      <c r="E312" s="74" t="s">
        <v>674</v>
      </c>
    </row>
    <row r="313" spans="1:5" ht="26.25" outlineLevel="1" thickBot="1" x14ac:dyDescent="0.25">
      <c r="A313" s="38">
        <v>2</v>
      </c>
      <c r="B313" s="50" t="s">
        <v>1112</v>
      </c>
      <c r="C313" s="80"/>
      <c r="D313" s="56" t="str">
        <f>IF(E313="F",IF(C313="","",LOOKUP(C313,Instructions!$B$26:$B$34,Instructions!$E$26:$E$34)),IF(C313="","",LOOKUP(C313,Instructions!$B$12:$B$20,Instructions!$E$12:$E$20)))</f>
        <v/>
      </c>
      <c r="E313" s="74" t="s">
        <v>674</v>
      </c>
    </row>
    <row r="314" spans="1:5" ht="64.5" outlineLevel="1" thickBot="1" x14ac:dyDescent="0.25">
      <c r="A314" s="38">
        <v>2</v>
      </c>
      <c r="B314" s="50" t="s">
        <v>1603</v>
      </c>
      <c r="C314" s="80"/>
      <c r="D314" s="56" t="str">
        <f>IF(E314="F",IF(C314="","",LOOKUP(C314,Instructions!$B$26:$B$34,Instructions!$E$26:$E$34)),IF(C314="","",LOOKUP(C314,Instructions!$B$12:$B$20,Instructions!$E$12:$E$20)))</f>
        <v/>
      </c>
      <c r="E314" s="74" t="s">
        <v>674</v>
      </c>
    </row>
    <row r="315" spans="1:5" ht="64.5" outlineLevel="1" thickBot="1" x14ac:dyDescent="0.25">
      <c r="A315" s="38">
        <v>2</v>
      </c>
      <c r="B315" s="50" t="s">
        <v>1113</v>
      </c>
      <c r="C315" s="80"/>
      <c r="D315" s="56" t="str">
        <f>IF(E315="F",IF(C315="","",LOOKUP(C315,Instructions!$B$26:$B$34,Instructions!$E$26:$E$34)),IF(C315="","",LOOKUP(C315,Instructions!$B$12:$B$20,Instructions!$E$12:$E$20)))</f>
        <v/>
      </c>
      <c r="E315" s="74" t="s">
        <v>674</v>
      </c>
    </row>
    <row r="316" spans="1:5" ht="26.25" outlineLevel="1" thickBot="1" x14ac:dyDescent="0.25">
      <c r="A316" s="38">
        <v>2</v>
      </c>
      <c r="B316" s="50" t="s">
        <v>1604</v>
      </c>
      <c r="C316" s="80"/>
      <c r="D316" s="56" t="str">
        <f>IF(E316="F",IF(C316="","",LOOKUP(C316,Instructions!$B$26:$B$34,Instructions!$E$26:$E$34)),IF(C316="","",LOOKUP(C316,Instructions!$B$12:$B$20,Instructions!$E$12:$E$20)))</f>
        <v/>
      </c>
      <c r="E316" s="74" t="s">
        <v>674</v>
      </c>
    </row>
    <row r="317" spans="1:5" ht="64.5" outlineLevel="1" thickBot="1" x14ac:dyDescent="0.25">
      <c r="A317" s="38">
        <v>3</v>
      </c>
      <c r="B317" s="50" t="s">
        <v>1605</v>
      </c>
      <c r="C317" s="80"/>
      <c r="D317" s="56" t="str">
        <f>IF(E317="F",IF(C317="","",LOOKUP(C317,Instructions!$B$26:$B$34,Instructions!$E$26:$E$34)),IF(C317="","",LOOKUP(C317,Instructions!$B$12:$B$20,Instructions!$E$12:$E$20)))</f>
        <v/>
      </c>
      <c r="E317" s="74" t="s">
        <v>674</v>
      </c>
    </row>
    <row r="318" spans="1:5" ht="39" outlineLevel="1" thickBot="1" x14ac:dyDescent="0.25">
      <c r="A318" s="38">
        <v>4</v>
      </c>
      <c r="B318" s="50" t="s">
        <v>1606</v>
      </c>
      <c r="C318" s="80"/>
      <c r="D318" s="56" t="str">
        <f>IF(E318="F",IF(C318="","",LOOKUP(C318,Instructions!$B$26:$B$34,Instructions!$E$26:$E$34)),IF(C318="","",LOOKUP(C318,Instructions!$B$12:$B$20,Instructions!$E$12:$E$20)))</f>
        <v/>
      </c>
      <c r="E318" s="74" t="s">
        <v>674</v>
      </c>
    </row>
    <row r="319" spans="1:5" ht="51.75" outlineLevel="1" thickBot="1" x14ac:dyDescent="0.25">
      <c r="A319" s="38"/>
      <c r="B319" s="50" t="s">
        <v>1607</v>
      </c>
      <c r="C319" s="80"/>
      <c r="D319" s="56"/>
      <c r="E319" s="74" t="s">
        <v>674</v>
      </c>
    </row>
    <row r="320" spans="1:5" ht="102.75" outlineLevel="1" thickBot="1" x14ac:dyDescent="0.25">
      <c r="A320" s="38">
        <v>4</v>
      </c>
      <c r="B320" s="50" t="s">
        <v>1608</v>
      </c>
      <c r="C320" s="80"/>
      <c r="D320" s="56" t="str">
        <f>IF(E320="F",IF(C320="","",LOOKUP(C320,Instructions!$B$26:$B$34,Instructions!$E$26:$E$34)),IF(C320="","",LOOKUP(C320,Instructions!$B$12:$B$20,Instructions!$E$12:$E$20)))</f>
        <v/>
      </c>
      <c r="E320" s="74" t="s">
        <v>674</v>
      </c>
    </row>
    <row r="321" spans="1:5" ht="13.5" outlineLevel="1" thickBot="1" x14ac:dyDescent="0.25">
      <c r="A321" s="38">
        <v>5</v>
      </c>
      <c r="B321" s="50" t="s">
        <v>1609</v>
      </c>
      <c r="C321" s="80"/>
      <c r="D321" s="56" t="str">
        <f>IF(E321="F",IF(C321="","",LOOKUP(C321,Instructions!$B$26:$B$34,Instructions!$E$26:$E$34)),IF(C321="","",LOOKUP(C321,Instructions!$B$12:$B$20,Instructions!$E$12:$E$20)))</f>
        <v/>
      </c>
      <c r="E321" s="74" t="s">
        <v>674</v>
      </c>
    </row>
    <row r="322" spans="1:5" ht="26.25" outlineLevel="1" thickBot="1" x14ac:dyDescent="0.25">
      <c r="A322" s="38">
        <v>6</v>
      </c>
      <c r="B322" s="33" t="s">
        <v>1610</v>
      </c>
      <c r="C322" s="80"/>
      <c r="D322" s="56" t="str">
        <f>IF(E322="F",IF(C322="","",LOOKUP(C322,Instructions!$B$26:$B$34,Instructions!$E$26:$E$34)),IF(C322="","",LOOKUP(C322,Instructions!$B$12:$B$20,Instructions!$E$12:$E$20)))</f>
        <v/>
      </c>
      <c r="E322" s="74" t="s">
        <v>674</v>
      </c>
    </row>
    <row r="323" spans="1:5" ht="39" outlineLevel="1" thickBot="1" x14ac:dyDescent="0.25">
      <c r="A323" s="38">
        <v>7</v>
      </c>
      <c r="B323" s="33" t="s">
        <v>1611</v>
      </c>
      <c r="C323" s="80"/>
      <c r="D323" s="56" t="str">
        <f>IF(E323="F",IF(C323="","",LOOKUP(C323,Instructions!$B$26:$B$34,Instructions!$E$26:$E$34)),IF(C323="","",LOOKUP(C323,Instructions!$B$12:$B$20,Instructions!$E$12:$E$20)))</f>
        <v/>
      </c>
      <c r="E323" s="74" t="s">
        <v>674</v>
      </c>
    </row>
    <row r="324" spans="1:5" ht="90" outlineLevel="1" thickBot="1" x14ac:dyDescent="0.25">
      <c r="A324" s="38">
        <v>8</v>
      </c>
      <c r="B324" s="50" t="s">
        <v>1612</v>
      </c>
      <c r="C324" s="80"/>
      <c r="D324" s="56" t="str">
        <f>IF(E324="F",IF(C324="","",LOOKUP(C324,Instructions!$B$26:$B$34,Instructions!$E$26:$E$34)),IF(C324="","",LOOKUP(C324,Instructions!$B$12:$B$20,Instructions!$E$12:$E$20)))</f>
        <v/>
      </c>
      <c r="E324" s="74" t="s">
        <v>674</v>
      </c>
    </row>
    <row r="325" spans="1:5" ht="26.25" outlineLevel="1" thickBot="1" x14ac:dyDescent="0.25">
      <c r="A325" s="38">
        <v>9</v>
      </c>
      <c r="B325" s="50" t="s">
        <v>1613</v>
      </c>
      <c r="C325" s="80"/>
      <c r="D325" s="56" t="str">
        <f>IF(E325="F",IF(C325="","",LOOKUP(C325,Instructions!$B$26:$B$34,Instructions!$E$26:$E$34)),IF(C325="","",LOOKUP(C325,Instructions!$B$12:$B$20,Instructions!$E$12:$E$20)))</f>
        <v/>
      </c>
      <c r="E325" s="74" t="s">
        <v>674</v>
      </c>
    </row>
    <row r="326" spans="1:5" ht="51.75" outlineLevel="1" thickBot="1" x14ac:dyDescent="0.25">
      <c r="A326" s="38">
        <v>9</v>
      </c>
      <c r="B326" s="50" t="s">
        <v>1614</v>
      </c>
      <c r="C326" s="80"/>
      <c r="D326" s="56" t="str">
        <f>IF(E326="F",IF(C326="","",LOOKUP(C326,Instructions!$B$26:$B$34,Instructions!$E$26:$E$34)),IF(C326="","",LOOKUP(C326,Instructions!$B$12:$B$20,Instructions!$E$12:$E$20)))</f>
        <v/>
      </c>
      <c r="E326" s="74" t="s">
        <v>674</v>
      </c>
    </row>
    <row r="327" spans="1:5" ht="90" outlineLevel="1" thickBot="1" x14ac:dyDescent="0.25">
      <c r="A327" s="38">
        <v>10</v>
      </c>
      <c r="B327" s="50" t="s">
        <v>1615</v>
      </c>
      <c r="C327" s="80"/>
      <c r="D327" s="56" t="str">
        <f>IF(E327="F",IF(C327="","",LOOKUP(C327,Instructions!$B$26:$B$34,Instructions!$E$26:$E$34)),IF(C327="","",LOOKUP(C327,Instructions!$B$12:$B$20,Instructions!$E$12:$E$20)))</f>
        <v/>
      </c>
      <c r="E327" s="74" t="s">
        <v>674</v>
      </c>
    </row>
    <row r="328" spans="1:5" ht="51.75" outlineLevel="1" thickBot="1" x14ac:dyDescent="0.25">
      <c r="A328" s="38">
        <v>10</v>
      </c>
      <c r="B328" s="50" t="s">
        <v>1114</v>
      </c>
      <c r="C328" s="80"/>
      <c r="D328" s="56" t="str">
        <f>IF(E328="F",IF(C328="","",LOOKUP(C328,Instructions!$B$26:$B$34,Instructions!$E$26:$E$34)),IF(C328="","",LOOKUP(C328,Instructions!$B$12:$B$20,Instructions!$E$12:$E$20)))</f>
        <v/>
      </c>
      <c r="E328" s="74" t="s">
        <v>674</v>
      </c>
    </row>
    <row r="329" spans="1:5" ht="26.25" outlineLevel="1" thickBot="1" x14ac:dyDescent="0.25">
      <c r="A329" s="38">
        <v>10</v>
      </c>
      <c r="B329" s="50" t="s">
        <v>1115</v>
      </c>
      <c r="C329" s="80"/>
      <c r="D329" s="56" t="str">
        <f>IF(E329="F",IF(C329="","",LOOKUP(C329,Instructions!$B$26:$B$34,Instructions!$E$26:$E$34)),IF(C329="","",LOOKUP(C329,Instructions!$B$12:$B$20,Instructions!$E$12:$E$20)))</f>
        <v/>
      </c>
      <c r="E329" s="74" t="s">
        <v>674</v>
      </c>
    </row>
    <row r="330" spans="1:5" ht="26.25" outlineLevel="1" thickBot="1" x14ac:dyDescent="0.25">
      <c r="A330" s="38">
        <v>10</v>
      </c>
      <c r="B330" s="50" t="s">
        <v>1116</v>
      </c>
      <c r="C330" s="80"/>
      <c r="D330" s="56" t="str">
        <f>IF(E330="F",IF(C330="","",LOOKUP(C330,Instructions!$B$26:$B$34,Instructions!$E$26:$E$34)),IF(C330="","",LOOKUP(C330,Instructions!$B$12:$B$20,Instructions!$E$12:$E$20)))</f>
        <v/>
      </c>
      <c r="E330" s="74" t="s">
        <v>674</v>
      </c>
    </row>
    <row r="331" spans="1:5" ht="51.75" outlineLevel="1" thickBot="1" x14ac:dyDescent="0.25">
      <c r="A331" s="38">
        <v>10</v>
      </c>
      <c r="B331" s="50" t="s">
        <v>1616</v>
      </c>
      <c r="C331" s="80"/>
      <c r="D331" s="56" t="str">
        <f>IF(E331="F",IF(C331="","",LOOKUP(C331,Instructions!$B$26:$B$34,Instructions!$E$26:$E$34)),IF(C331="","",LOOKUP(C331,Instructions!$B$12:$B$20,Instructions!$E$12:$E$20)))</f>
        <v/>
      </c>
      <c r="E331" s="74" t="s">
        <v>674</v>
      </c>
    </row>
    <row r="332" spans="1:5" ht="13.5" thickBot="1" x14ac:dyDescent="0.25">
      <c r="B332" s="12"/>
      <c r="C332" s="20">
        <f>COUNTA(C311:C331)</f>
        <v>0</v>
      </c>
      <c r="D332" s="47"/>
    </row>
    <row r="333" spans="1:5" s="9" customFormat="1" ht="13.5" thickBot="1" x14ac:dyDescent="0.25">
      <c r="A333" s="40">
        <f>COUNT(A311:A331)</f>
        <v>20</v>
      </c>
      <c r="B333" s="3" t="s">
        <v>3</v>
      </c>
      <c r="C333" s="5"/>
      <c r="D333" s="47"/>
    </row>
    <row r="334" spans="1:5" x14ac:dyDescent="0.2">
      <c r="D334" s="47"/>
    </row>
    <row r="335" spans="1:5" x14ac:dyDescent="0.2">
      <c r="D335" s="47"/>
    </row>
    <row r="336" spans="1:5" ht="13.5" thickBot="1" x14ac:dyDescent="0.25">
      <c r="D336" s="47"/>
    </row>
    <row r="337" spans="1:5" ht="13.5" thickBot="1" x14ac:dyDescent="0.25">
      <c r="B337" s="26" t="s">
        <v>16</v>
      </c>
      <c r="C337" s="76"/>
      <c r="D337" s="47"/>
    </row>
    <row r="338" spans="1:5" ht="15.75" x14ac:dyDescent="0.25">
      <c r="B338" s="23" t="s">
        <v>616</v>
      </c>
      <c r="C338" s="68" t="str">
        <f>C$2</f>
        <v>Offeror A</v>
      </c>
      <c r="D338" s="47"/>
    </row>
    <row r="339" spans="1:5" ht="16.5" thickBot="1" x14ac:dyDescent="0.3">
      <c r="B339" s="15"/>
      <c r="C339" s="21"/>
      <c r="D339" s="47"/>
    </row>
    <row r="340" spans="1:5" ht="51.75" thickBot="1" x14ac:dyDescent="0.25">
      <c r="A340" s="37">
        <v>2.4</v>
      </c>
      <c r="B340" s="2"/>
      <c r="C340" s="28" t="s">
        <v>1166</v>
      </c>
      <c r="D340" s="28" t="s">
        <v>1635</v>
      </c>
      <c r="E340" s="28" t="s">
        <v>1636</v>
      </c>
    </row>
    <row r="341" spans="1:5" ht="26.25" outlineLevel="1" thickBot="1" x14ac:dyDescent="0.25">
      <c r="A341" s="38">
        <v>1</v>
      </c>
      <c r="B341" s="50" t="s">
        <v>1617</v>
      </c>
      <c r="C341" s="80"/>
      <c r="D341" s="56" t="str">
        <f>IF(E341="F",IF(C341="","",LOOKUP(C341,Instructions!$B$26:$B$34,Instructions!$E$26:$E$34)),IF(C341="","",LOOKUP(C341,Instructions!$B$12:$B$20,Instructions!$E$12:$E$20)))</f>
        <v/>
      </c>
      <c r="E341" s="74" t="s">
        <v>674</v>
      </c>
    </row>
    <row r="342" spans="1:5" ht="39" outlineLevel="1" thickBot="1" x14ac:dyDescent="0.25">
      <c r="A342" s="38">
        <v>2</v>
      </c>
      <c r="B342" s="50" t="s">
        <v>617</v>
      </c>
      <c r="C342" s="80"/>
      <c r="D342" s="56" t="str">
        <f>IF(E342="F",IF(C342="","",LOOKUP(C342,Instructions!$B$26:$B$34,Instructions!$E$26:$E$34)),IF(C342="","",LOOKUP(C342,Instructions!$B$12:$B$20,Instructions!$E$12:$E$20)))</f>
        <v/>
      </c>
      <c r="E342" s="74" t="s">
        <v>674</v>
      </c>
    </row>
    <row r="343" spans="1:5" ht="51.75" outlineLevel="1" thickBot="1" x14ac:dyDescent="0.25">
      <c r="A343" s="38">
        <v>3</v>
      </c>
      <c r="B343" s="50" t="s">
        <v>1117</v>
      </c>
      <c r="C343" s="80"/>
      <c r="D343" s="56" t="str">
        <f>IF(E343="F",IF(C343="","",LOOKUP(C343,Instructions!$B$26:$B$34,Instructions!$E$26:$E$34)),IF(C343="","",LOOKUP(C343,Instructions!$B$12:$B$20,Instructions!$E$12:$E$20)))</f>
        <v/>
      </c>
      <c r="E343" s="74" t="s">
        <v>674</v>
      </c>
    </row>
    <row r="344" spans="1:5" ht="26.25" outlineLevel="1" thickBot="1" x14ac:dyDescent="0.25">
      <c r="A344" s="38">
        <v>4</v>
      </c>
      <c r="B344" s="50" t="s">
        <v>1118</v>
      </c>
      <c r="C344" s="80"/>
      <c r="D344" s="56" t="str">
        <f>IF(E344="F",IF(C344="","",LOOKUP(C344,Instructions!$B$26:$B$34,Instructions!$E$26:$E$34)),IF(C344="","",LOOKUP(C344,Instructions!$B$12:$B$20,Instructions!$E$12:$E$20)))</f>
        <v/>
      </c>
      <c r="E344" s="74" t="s">
        <v>674</v>
      </c>
    </row>
    <row r="345" spans="1:5" ht="26.25" outlineLevel="1" thickBot="1" x14ac:dyDescent="0.25">
      <c r="A345" s="38">
        <v>5</v>
      </c>
      <c r="B345" s="50" t="s">
        <v>1618</v>
      </c>
      <c r="C345" s="80"/>
      <c r="D345" s="56" t="str">
        <f>IF(E345="F",IF(C345="","",LOOKUP(C345,Instructions!$B$26:$B$34,Instructions!$E$26:$E$34)),IF(C345="","",LOOKUP(C345,Instructions!$B$12:$B$20,Instructions!$E$12:$E$20)))</f>
        <v/>
      </c>
      <c r="E345" s="74" t="s">
        <v>674</v>
      </c>
    </row>
    <row r="346" spans="1:5" ht="13.5" thickBot="1" x14ac:dyDescent="0.25">
      <c r="B346" s="12"/>
      <c r="C346" s="20">
        <f>COUNTA(C341:C345)</f>
        <v>0</v>
      </c>
      <c r="D346" s="47"/>
    </row>
    <row r="347" spans="1:5" s="9" customFormat="1" ht="13.5" thickBot="1" x14ac:dyDescent="0.25">
      <c r="A347" s="40">
        <f>COUNT(A341:A345)</f>
        <v>5</v>
      </c>
      <c r="B347" s="3" t="s">
        <v>3</v>
      </c>
      <c r="C347" s="5"/>
      <c r="D347" s="47"/>
    </row>
    <row r="348" spans="1:5" x14ac:dyDescent="0.2">
      <c r="D348" s="47"/>
    </row>
    <row r="349" spans="1:5" x14ac:dyDescent="0.2">
      <c r="D349" s="47"/>
    </row>
    <row r="350" spans="1:5" ht="13.5" thickBot="1" x14ac:dyDescent="0.25">
      <c r="D350" s="47"/>
    </row>
    <row r="351" spans="1:5" ht="13.5" thickBot="1" x14ac:dyDescent="0.25">
      <c r="B351" s="26" t="s">
        <v>16</v>
      </c>
      <c r="C351" s="76"/>
      <c r="D351" s="47"/>
    </row>
    <row r="352" spans="1:5" ht="15.75" x14ac:dyDescent="0.25">
      <c r="B352" s="23" t="s">
        <v>50</v>
      </c>
      <c r="C352" s="68" t="str">
        <f>C$2</f>
        <v>Offeror A</v>
      </c>
      <c r="D352" s="47"/>
    </row>
    <row r="353" spans="1:5" ht="16.5" thickBot="1" x14ac:dyDescent="0.3">
      <c r="B353" s="15"/>
      <c r="C353" s="21"/>
      <c r="D353" s="47"/>
    </row>
    <row r="354" spans="1:5" ht="51.75" thickBot="1" x14ac:dyDescent="0.25">
      <c r="A354" s="37">
        <v>2.5</v>
      </c>
      <c r="B354" s="2"/>
      <c r="C354" s="28" t="s">
        <v>1166</v>
      </c>
      <c r="D354" s="28" t="s">
        <v>1635</v>
      </c>
      <c r="E354" s="28" t="s">
        <v>1636</v>
      </c>
    </row>
    <row r="355" spans="1:5" ht="77.25" outlineLevel="1" thickBot="1" x14ac:dyDescent="0.25">
      <c r="A355" s="38">
        <v>1</v>
      </c>
      <c r="B355" s="50" t="s">
        <v>1119</v>
      </c>
      <c r="C355" s="80"/>
      <c r="D355" s="56" t="str">
        <f>IF(E355="F",IF(C355="","",LOOKUP(C355,Instructions!$B$26:$B$34,Instructions!$E$26:$E$34)),IF(C355="","",LOOKUP(C355,Instructions!$B$12:$B$20,Instructions!$E$12:$E$20)))</f>
        <v/>
      </c>
      <c r="E355" s="74" t="s">
        <v>674</v>
      </c>
    </row>
    <row r="356" spans="1:5" ht="39" outlineLevel="1" thickBot="1" x14ac:dyDescent="0.25">
      <c r="A356" s="38">
        <v>2</v>
      </c>
      <c r="B356" s="50" t="s">
        <v>1120</v>
      </c>
      <c r="C356" s="80"/>
      <c r="D356" s="56" t="str">
        <f>IF(E356="F",IF(C356="","",LOOKUP(C356,Instructions!$B$26:$B$34,Instructions!$E$26:$E$34)),IF(C356="","",LOOKUP(C356,Instructions!$B$12:$B$20,Instructions!$E$12:$E$20)))</f>
        <v/>
      </c>
      <c r="E356" s="74" t="s">
        <v>674</v>
      </c>
    </row>
    <row r="357" spans="1:5" ht="51.75" outlineLevel="1" thickBot="1" x14ac:dyDescent="0.25">
      <c r="A357" s="38">
        <v>3</v>
      </c>
      <c r="B357" s="50" t="s">
        <v>619</v>
      </c>
      <c r="C357" s="80"/>
      <c r="D357" s="56" t="str">
        <f>IF(E357="F",IF(C357="","",LOOKUP(C357,Instructions!$B$26:$B$34,Instructions!$E$26:$E$34)),IF(C357="","",LOOKUP(C357,Instructions!$B$12:$B$20,Instructions!$E$12:$E$20)))</f>
        <v/>
      </c>
      <c r="E357" s="74" t="s">
        <v>674</v>
      </c>
    </row>
    <row r="358" spans="1:5" ht="26.25" outlineLevel="1" thickBot="1" x14ac:dyDescent="0.25">
      <c r="A358" s="38">
        <v>4</v>
      </c>
      <c r="B358" s="50" t="s">
        <v>1619</v>
      </c>
      <c r="C358" s="80"/>
      <c r="D358" s="56" t="str">
        <f>IF(E358="F",IF(C358="","",LOOKUP(C358,Instructions!$B$26:$B$34,Instructions!$E$26:$E$34)),IF(C358="","",LOOKUP(C358,Instructions!$B$12:$B$20,Instructions!$E$12:$E$20)))</f>
        <v/>
      </c>
      <c r="E358" s="74" t="s">
        <v>674</v>
      </c>
    </row>
    <row r="359" spans="1:5" ht="13.5" outlineLevel="1" thickBot="1" x14ac:dyDescent="0.25">
      <c r="A359" s="38">
        <v>4</v>
      </c>
      <c r="B359" s="50" t="s">
        <v>1620</v>
      </c>
      <c r="C359" s="80"/>
      <c r="D359" s="56" t="str">
        <f>IF(E359="F",IF(C359="","",LOOKUP(C359,Instructions!$B$26:$B$34,Instructions!$E$26:$E$34)),IF(C359="","",LOOKUP(C359,Instructions!$B$12:$B$20,Instructions!$E$12:$E$20)))</f>
        <v/>
      </c>
      <c r="E359" s="74" t="s">
        <v>674</v>
      </c>
    </row>
    <row r="360" spans="1:5" ht="26.25" outlineLevel="1" thickBot="1" x14ac:dyDescent="0.25">
      <c r="A360" s="38">
        <v>4</v>
      </c>
      <c r="B360" s="50" t="s">
        <v>1121</v>
      </c>
      <c r="C360" s="80"/>
      <c r="D360" s="56" t="str">
        <f>IF(E360="F",IF(C360="","",LOOKUP(C360,Instructions!$B$26:$B$34,Instructions!$E$26:$E$34)),IF(C360="","",LOOKUP(C360,Instructions!$B$12:$B$20,Instructions!$E$12:$E$20)))</f>
        <v/>
      </c>
      <c r="E360" s="74" t="s">
        <v>674</v>
      </c>
    </row>
    <row r="361" spans="1:5" ht="13.5" outlineLevel="1" thickBot="1" x14ac:dyDescent="0.25">
      <c r="A361" s="38">
        <v>4</v>
      </c>
      <c r="B361" s="50" t="s">
        <v>1122</v>
      </c>
      <c r="C361" s="80"/>
      <c r="D361" s="56" t="str">
        <f>IF(E361="F",IF(C361="","",LOOKUP(C361,Instructions!$B$26:$B$34,Instructions!$E$26:$E$34)),IF(C361="","",LOOKUP(C361,Instructions!$B$12:$B$20,Instructions!$E$12:$E$20)))</f>
        <v/>
      </c>
      <c r="E361" s="74" t="s">
        <v>674</v>
      </c>
    </row>
    <row r="362" spans="1:5" ht="13.5" outlineLevel="1" thickBot="1" x14ac:dyDescent="0.25">
      <c r="A362" s="38">
        <v>4</v>
      </c>
      <c r="B362" s="50" t="s">
        <v>1123</v>
      </c>
      <c r="C362" s="80"/>
      <c r="D362" s="56" t="str">
        <f>IF(E362="F",IF(C362="","",LOOKUP(C362,Instructions!$B$26:$B$34,Instructions!$E$26:$E$34)),IF(C362="","",LOOKUP(C362,Instructions!$B$12:$B$20,Instructions!$E$12:$E$20)))</f>
        <v/>
      </c>
      <c r="E362" s="74" t="s">
        <v>674</v>
      </c>
    </row>
    <row r="363" spans="1:5" ht="26.25" outlineLevel="1" thickBot="1" x14ac:dyDescent="0.25">
      <c r="A363" s="38">
        <v>4</v>
      </c>
      <c r="B363" s="50" t="s">
        <v>1124</v>
      </c>
      <c r="C363" s="80"/>
      <c r="D363" s="56" t="str">
        <f>IF(E363="F",IF(C363="","",LOOKUP(C363,Instructions!$B$26:$B$34,Instructions!$E$26:$E$34)),IF(C363="","",LOOKUP(C363,Instructions!$B$12:$B$20,Instructions!$E$12:$E$20)))</f>
        <v/>
      </c>
      <c r="E363" s="74" t="s">
        <v>674</v>
      </c>
    </row>
    <row r="364" spans="1:5" ht="13.5" outlineLevel="1" thickBot="1" x14ac:dyDescent="0.25">
      <c r="A364" s="38">
        <v>4</v>
      </c>
      <c r="B364" s="50" t="s">
        <v>1125</v>
      </c>
      <c r="C364" s="80"/>
      <c r="D364" s="56" t="str">
        <f>IF(E364="F",IF(C364="","",LOOKUP(C364,Instructions!$B$26:$B$34,Instructions!$E$26:$E$34)),IF(C364="","",LOOKUP(C364,Instructions!$B$12:$B$20,Instructions!$E$12:$E$20)))</f>
        <v/>
      </c>
      <c r="E364" s="74" t="s">
        <v>674</v>
      </c>
    </row>
    <row r="365" spans="1:5" ht="26.25" outlineLevel="1" thickBot="1" x14ac:dyDescent="0.25">
      <c r="A365" s="38">
        <v>5</v>
      </c>
      <c r="B365" s="50" t="s">
        <v>618</v>
      </c>
      <c r="C365" s="80"/>
      <c r="D365" s="56" t="str">
        <f>IF(E365="F",IF(C365="","",LOOKUP(C365,Instructions!$B$26:$B$34,Instructions!$E$26:$E$34)),IF(C365="","",LOOKUP(C365,Instructions!$B$12:$B$20,Instructions!$E$12:$E$20)))</f>
        <v/>
      </c>
      <c r="E365" s="74" t="s">
        <v>674</v>
      </c>
    </row>
    <row r="366" spans="1:5" ht="13.5" thickBot="1" x14ac:dyDescent="0.25">
      <c r="B366" s="12"/>
      <c r="C366" s="20">
        <f>COUNTA(C355:C365)</f>
        <v>0</v>
      </c>
      <c r="D366" s="47"/>
    </row>
    <row r="367" spans="1:5" s="9" customFormat="1" ht="13.5" thickBot="1" x14ac:dyDescent="0.25">
      <c r="A367" s="40">
        <f>COUNT(A355:A365)</f>
        <v>11</v>
      </c>
      <c r="B367" s="3" t="s">
        <v>3</v>
      </c>
      <c r="C367" s="5"/>
      <c r="D367" s="47"/>
    </row>
    <row r="368" spans="1:5" x14ac:dyDescent="0.2">
      <c r="D368" s="47"/>
    </row>
    <row r="369" spans="1:5" x14ac:dyDescent="0.2">
      <c r="D369" s="47"/>
    </row>
    <row r="370" spans="1:5" ht="13.5" thickBot="1" x14ac:dyDescent="0.25">
      <c r="D370" s="47"/>
    </row>
    <row r="371" spans="1:5" ht="13.5" thickBot="1" x14ac:dyDescent="0.25">
      <c r="B371" s="26" t="s">
        <v>16</v>
      </c>
      <c r="C371" s="76"/>
      <c r="D371" s="47"/>
    </row>
    <row r="372" spans="1:5" ht="15.75" x14ac:dyDescent="0.25">
      <c r="B372" s="23" t="s">
        <v>51</v>
      </c>
      <c r="C372" s="68" t="str">
        <f>C$2</f>
        <v>Offeror A</v>
      </c>
      <c r="D372" s="47"/>
    </row>
    <row r="373" spans="1:5" ht="16.5" thickBot="1" x14ac:dyDescent="0.3">
      <c r="B373" s="15"/>
      <c r="C373" s="21"/>
      <c r="D373" s="47"/>
    </row>
    <row r="374" spans="1:5" ht="51.75" thickBot="1" x14ac:dyDescent="0.25">
      <c r="A374" s="37">
        <v>2.6</v>
      </c>
      <c r="B374" s="2"/>
      <c r="C374" s="28" t="s">
        <v>1166</v>
      </c>
      <c r="D374" s="28" t="s">
        <v>1635</v>
      </c>
      <c r="E374" s="28" t="s">
        <v>1636</v>
      </c>
    </row>
    <row r="375" spans="1:5" ht="26.25" outlineLevel="1" thickBot="1" x14ac:dyDescent="0.25">
      <c r="A375" s="38">
        <v>1</v>
      </c>
      <c r="B375" s="33" t="s">
        <v>620</v>
      </c>
      <c r="C375" s="80"/>
      <c r="D375" s="56" t="str">
        <f>IF(E375="F",IF(C375="","",LOOKUP(C375,Instructions!$B$26:$B$34,Instructions!$E$26:$E$34)),IF(C375="","",LOOKUP(C375,Instructions!$B$12:$B$20,Instructions!$E$12:$E$20)))</f>
        <v/>
      </c>
      <c r="E375" s="57" t="s">
        <v>673</v>
      </c>
    </row>
    <row r="376" spans="1:5" ht="26.25" outlineLevel="1" thickBot="1" x14ac:dyDescent="0.25">
      <c r="A376" s="38">
        <v>2</v>
      </c>
      <c r="B376" s="33" t="s">
        <v>621</v>
      </c>
      <c r="C376" s="80"/>
      <c r="D376" s="56" t="str">
        <f>IF(E376="F",IF(C376="","",LOOKUP(C376,Instructions!$B$26:$B$34,Instructions!$E$26:$E$34)),IF(C376="","",LOOKUP(C376,Instructions!$B$12:$B$20,Instructions!$E$12:$E$20)))</f>
        <v/>
      </c>
      <c r="E376" s="57" t="s">
        <v>673</v>
      </c>
    </row>
    <row r="377" spans="1:5" ht="26.25" outlineLevel="1" thickBot="1" x14ac:dyDescent="0.25">
      <c r="A377" s="38">
        <v>3</v>
      </c>
      <c r="B377" s="33" t="s">
        <v>622</v>
      </c>
      <c r="C377" s="80"/>
      <c r="D377" s="56" t="str">
        <f>IF(E377="F",IF(C377="","",LOOKUP(C377,Instructions!$B$26:$B$34,Instructions!$E$26:$E$34)),IF(C377="","",LOOKUP(C377,Instructions!$B$12:$B$20,Instructions!$E$12:$E$20)))</f>
        <v/>
      </c>
      <c r="E377" s="57" t="s">
        <v>673</v>
      </c>
    </row>
    <row r="378" spans="1:5" ht="26.25" outlineLevel="1" thickBot="1" x14ac:dyDescent="0.25">
      <c r="A378" s="38">
        <v>4</v>
      </c>
      <c r="B378" s="50" t="s">
        <v>1126</v>
      </c>
      <c r="C378" s="80"/>
      <c r="D378" s="56" t="str">
        <f>IF(E378="F",IF(C378="","",LOOKUP(C378,Instructions!$B$26:$B$34,Instructions!$E$26:$E$34)),IF(C378="","",LOOKUP(C378,Instructions!$B$12:$B$20,Instructions!$E$12:$E$20)))</f>
        <v/>
      </c>
      <c r="E378" s="57" t="s">
        <v>673</v>
      </c>
    </row>
    <row r="379" spans="1:5" ht="90" outlineLevel="1" thickBot="1" x14ac:dyDescent="0.25">
      <c r="A379" s="38">
        <v>4</v>
      </c>
      <c r="B379" s="50" t="s">
        <v>1127</v>
      </c>
      <c r="C379" s="80"/>
      <c r="D379" s="56" t="str">
        <f>IF(E379="F",IF(C379="","",LOOKUP(C379,Instructions!$B$26:$B$34,Instructions!$E$26:$E$34)),IF(C379="","",LOOKUP(C379,Instructions!$B$12:$B$20,Instructions!$E$12:$E$20)))</f>
        <v/>
      </c>
      <c r="E379" s="57" t="s">
        <v>673</v>
      </c>
    </row>
    <row r="380" spans="1:5" ht="39" outlineLevel="1" thickBot="1" x14ac:dyDescent="0.25">
      <c r="A380" s="38">
        <v>5</v>
      </c>
      <c r="B380" s="50" t="s">
        <v>1129</v>
      </c>
      <c r="C380" s="80"/>
      <c r="D380" s="56" t="str">
        <f>IF(E380="F",IF(C380="","",LOOKUP(C380,Instructions!$B$26:$B$34,Instructions!$E$26:$E$34)),IF(C380="","",LOOKUP(C380,Instructions!$B$12:$B$20,Instructions!$E$12:$E$20)))</f>
        <v/>
      </c>
      <c r="E380" s="57" t="s">
        <v>673</v>
      </c>
    </row>
    <row r="381" spans="1:5" ht="102.75" outlineLevel="1" thickBot="1" x14ac:dyDescent="0.25">
      <c r="A381" s="38">
        <v>5</v>
      </c>
      <c r="B381" s="50" t="s">
        <v>1128</v>
      </c>
      <c r="C381" s="80"/>
      <c r="D381" s="56" t="str">
        <f>IF(E381="F",IF(C381="","",LOOKUP(C381,Instructions!$B$26:$B$34,Instructions!$E$26:$E$34)),IF(C381="","",LOOKUP(C381,Instructions!$B$12:$B$20,Instructions!$E$12:$E$20)))</f>
        <v/>
      </c>
      <c r="E381" s="57" t="s">
        <v>673</v>
      </c>
    </row>
    <row r="382" spans="1:5" ht="39" outlineLevel="1" thickBot="1" x14ac:dyDescent="0.25">
      <c r="A382" s="38">
        <v>6</v>
      </c>
      <c r="B382" s="50" t="s">
        <v>1629</v>
      </c>
      <c r="C382" s="80"/>
      <c r="D382" s="56" t="str">
        <f>IF(E382="F",IF(C382="","",LOOKUP(C382,Instructions!$B$26:$B$34,Instructions!$E$26:$E$34)),IF(C382="","",LOOKUP(C382,Instructions!$B$12:$B$20,Instructions!$E$12:$E$20)))</f>
        <v/>
      </c>
      <c r="E382" s="57" t="s">
        <v>673</v>
      </c>
    </row>
    <row r="383" spans="1:5" ht="51.75" outlineLevel="1" thickBot="1" x14ac:dyDescent="0.25">
      <c r="A383" s="38">
        <v>6</v>
      </c>
      <c r="B383" s="50" t="s">
        <v>1628</v>
      </c>
      <c r="C383" s="80"/>
      <c r="D383" s="56" t="str">
        <f>IF(E383="F",IF(C383="","",LOOKUP(C383,Instructions!$B$26:$B$34,Instructions!$E$26:$E$34)),IF(C383="","",LOOKUP(C383,Instructions!$B$12:$B$20,Instructions!$E$12:$E$20)))</f>
        <v/>
      </c>
      <c r="E383" s="57" t="s">
        <v>673</v>
      </c>
    </row>
    <row r="384" spans="1:5" ht="26.25" outlineLevel="1" thickBot="1" x14ac:dyDescent="0.25">
      <c r="A384" s="38">
        <v>7</v>
      </c>
      <c r="B384" s="50" t="s">
        <v>1130</v>
      </c>
      <c r="C384" s="80"/>
      <c r="D384" s="56" t="str">
        <f>IF(E384="F",IF(C384="","",LOOKUP(C384,Instructions!$B$26:$B$34,Instructions!$E$26:$E$34)),IF(C384="","",LOOKUP(C384,Instructions!$B$12:$B$20,Instructions!$E$12:$E$20)))</f>
        <v/>
      </c>
      <c r="E384" s="57" t="s">
        <v>673</v>
      </c>
    </row>
    <row r="385" spans="1:5" ht="90" outlineLevel="1" thickBot="1" x14ac:dyDescent="0.25">
      <c r="A385" s="38">
        <v>7</v>
      </c>
      <c r="B385" s="50" t="s">
        <v>1621</v>
      </c>
      <c r="C385" s="80"/>
      <c r="D385" s="56" t="str">
        <f>IF(E385="F",IF(C385="","",LOOKUP(C385,Instructions!$B$26:$B$34,Instructions!$E$26:$E$34)),IF(C385="","",LOOKUP(C385,Instructions!$B$12:$B$20,Instructions!$E$12:$E$20)))</f>
        <v/>
      </c>
      <c r="E385" s="57" t="s">
        <v>673</v>
      </c>
    </row>
    <row r="386" spans="1:5" ht="26.25" outlineLevel="1" thickBot="1" x14ac:dyDescent="0.25">
      <c r="A386" s="38">
        <v>8</v>
      </c>
      <c r="B386" s="50" t="s">
        <v>1131</v>
      </c>
      <c r="C386" s="80"/>
      <c r="D386" s="56" t="str">
        <f>IF(E386="F",IF(C386="","",LOOKUP(C386,Instructions!$B$26:$B$34,Instructions!$E$26:$E$34)),IF(C386="","",LOOKUP(C386,Instructions!$B$12:$B$20,Instructions!$E$12:$E$20)))</f>
        <v/>
      </c>
      <c r="E386" s="57" t="s">
        <v>673</v>
      </c>
    </row>
    <row r="387" spans="1:5" ht="26.25" outlineLevel="1" thickBot="1" x14ac:dyDescent="0.25">
      <c r="A387" s="38">
        <v>9</v>
      </c>
      <c r="B387" s="33" t="s">
        <v>623</v>
      </c>
      <c r="C387" s="80"/>
      <c r="D387" s="56" t="str">
        <f>IF(E387="F",IF(C387="","",LOOKUP(C387,Instructions!$B$26:$B$34,Instructions!$E$26:$E$34)),IF(C387="","",LOOKUP(C387,Instructions!$B$12:$B$20,Instructions!$E$12:$E$20)))</f>
        <v/>
      </c>
      <c r="E387" s="57" t="s">
        <v>673</v>
      </c>
    </row>
    <row r="388" spans="1:5" ht="39" outlineLevel="1" thickBot="1" x14ac:dyDescent="0.25">
      <c r="A388" s="38">
        <v>10</v>
      </c>
      <c r="B388" s="50" t="s">
        <v>1627</v>
      </c>
      <c r="C388" s="80"/>
      <c r="D388" s="56" t="str">
        <f>IF(E388="F",IF(C388="","",LOOKUP(C388,Instructions!$B$26:$B$34,Instructions!$E$26:$E$34)),IF(C388="","",LOOKUP(C388,Instructions!$B$12:$B$20,Instructions!$E$12:$E$20)))</f>
        <v/>
      </c>
      <c r="E388" s="57" t="s">
        <v>673</v>
      </c>
    </row>
    <row r="389" spans="1:5" ht="51.75" outlineLevel="1" thickBot="1" x14ac:dyDescent="0.25">
      <c r="A389" s="38">
        <v>10</v>
      </c>
      <c r="B389" s="50" t="s">
        <v>1626</v>
      </c>
      <c r="C389" s="80"/>
      <c r="D389" s="56" t="str">
        <f>IF(E389="F",IF(C389="","",LOOKUP(C389,Instructions!$B$26:$B$34,Instructions!$E$26:$E$34)),IF(C389="","",LOOKUP(C389,Instructions!$B$12:$B$20,Instructions!$E$12:$E$20)))</f>
        <v/>
      </c>
      <c r="E389" s="57" t="s">
        <v>673</v>
      </c>
    </row>
    <row r="390" spans="1:5" ht="39" outlineLevel="1" thickBot="1" x14ac:dyDescent="0.25">
      <c r="A390" s="38">
        <v>11</v>
      </c>
      <c r="B390" s="50" t="s">
        <v>1625</v>
      </c>
      <c r="C390" s="80"/>
      <c r="D390" s="56" t="str">
        <f>IF(E390="F",IF(C390="","",LOOKUP(C390,Instructions!$B$26:$B$34,Instructions!$E$26:$E$34)),IF(C390="","",LOOKUP(C390,Instructions!$B$12:$B$20,Instructions!$E$12:$E$20)))</f>
        <v/>
      </c>
      <c r="E390" s="57" t="s">
        <v>673</v>
      </c>
    </row>
    <row r="391" spans="1:5" ht="51.75" outlineLevel="1" thickBot="1" x14ac:dyDescent="0.25">
      <c r="A391" s="38">
        <v>11</v>
      </c>
      <c r="B391" s="50" t="s">
        <v>1624</v>
      </c>
      <c r="C391" s="80"/>
      <c r="D391" s="56" t="str">
        <f>IF(E391="F",IF(C391="","",LOOKUP(C391,Instructions!$B$26:$B$34,Instructions!$E$26:$E$34)),IF(C391="","",LOOKUP(C391,Instructions!$B$12:$B$20,Instructions!$E$12:$E$20)))</f>
        <v/>
      </c>
      <c r="E391" s="57" t="s">
        <v>673</v>
      </c>
    </row>
    <row r="392" spans="1:5" ht="39" outlineLevel="1" thickBot="1" x14ac:dyDescent="0.25">
      <c r="A392" s="38">
        <v>12</v>
      </c>
      <c r="B392" s="50" t="s">
        <v>1132</v>
      </c>
      <c r="C392" s="80"/>
      <c r="D392" s="56" t="str">
        <f>IF(E392="F",IF(C392="","",LOOKUP(C392,Instructions!$B$26:$B$34,Instructions!$E$26:$E$34)),IF(C392="","",LOOKUP(C392,Instructions!$B$12:$B$20,Instructions!$E$12:$E$20)))</f>
        <v/>
      </c>
      <c r="E392" s="57" t="s">
        <v>673</v>
      </c>
    </row>
    <row r="393" spans="1:5" ht="13.5" outlineLevel="1" thickBot="1" x14ac:dyDescent="0.25">
      <c r="A393" s="38">
        <v>12</v>
      </c>
      <c r="B393" s="50" t="s">
        <v>1133</v>
      </c>
      <c r="C393" s="80"/>
      <c r="D393" s="56" t="str">
        <f>IF(E393="F",IF(C393="","",LOOKUP(C393,Instructions!$B$26:$B$34,Instructions!$E$26:$E$34)),IF(C393="","",LOOKUP(C393,Instructions!$B$12:$B$20,Instructions!$E$12:$E$20)))</f>
        <v/>
      </c>
      <c r="E393" s="57" t="s">
        <v>673</v>
      </c>
    </row>
    <row r="394" spans="1:5" ht="26.25" outlineLevel="1" thickBot="1" x14ac:dyDescent="0.25">
      <c r="A394" s="38">
        <v>12</v>
      </c>
      <c r="B394" s="50" t="s">
        <v>1134</v>
      </c>
      <c r="C394" s="80"/>
      <c r="D394" s="56" t="str">
        <f>IF(E394="F",IF(C394="","",LOOKUP(C394,Instructions!$B$26:$B$34,Instructions!$E$26:$E$34)),IF(C394="","",LOOKUP(C394,Instructions!$B$12:$B$20,Instructions!$E$12:$E$20)))</f>
        <v/>
      </c>
      <c r="E394" s="57" t="s">
        <v>673</v>
      </c>
    </row>
    <row r="395" spans="1:5" ht="26.25" outlineLevel="1" thickBot="1" x14ac:dyDescent="0.25">
      <c r="A395" s="38">
        <v>12</v>
      </c>
      <c r="B395" s="50" t="s">
        <v>1135</v>
      </c>
      <c r="C395" s="80"/>
      <c r="D395" s="56" t="str">
        <f>IF(E395="F",IF(C395="","",LOOKUP(C395,Instructions!$B$26:$B$34,Instructions!$E$26:$E$34)),IF(C395="","",LOOKUP(C395,Instructions!$B$12:$B$20,Instructions!$E$12:$E$20)))</f>
        <v/>
      </c>
      <c r="E395" s="57" t="s">
        <v>673</v>
      </c>
    </row>
    <row r="396" spans="1:5" ht="26.25" outlineLevel="1" thickBot="1" x14ac:dyDescent="0.25">
      <c r="A396" s="38">
        <v>13</v>
      </c>
      <c r="B396" s="50" t="s">
        <v>1136</v>
      </c>
      <c r="C396" s="80"/>
      <c r="D396" s="56" t="str">
        <f>IF(E396="F",IF(C396="","",LOOKUP(C396,Instructions!$B$26:$B$34,Instructions!$E$26:$E$34)),IF(C396="","",LOOKUP(C396,Instructions!$B$12:$B$20,Instructions!$E$12:$E$20)))</f>
        <v/>
      </c>
      <c r="E396" s="57" t="s">
        <v>673</v>
      </c>
    </row>
    <row r="397" spans="1:5" ht="13.5" outlineLevel="1" thickBot="1" x14ac:dyDescent="0.25">
      <c r="A397" s="38">
        <v>13</v>
      </c>
      <c r="B397" s="50" t="s">
        <v>1137</v>
      </c>
      <c r="C397" s="80"/>
      <c r="D397" s="56" t="str">
        <f>IF(E397="F",IF(C397="","",LOOKUP(C397,Instructions!$B$26:$B$34,Instructions!$E$26:$E$34)),IF(C397="","",LOOKUP(C397,Instructions!$B$12:$B$20,Instructions!$E$12:$E$20)))</f>
        <v/>
      </c>
      <c r="E397" s="57" t="s">
        <v>673</v>
      </c>
    </row>
    <row r="398" spans="1:5" ht="13.5" outlineLevel="1" thickBot="1" x14ac:dyDescent="0.25">
      <c r="A398" s="38">
        <v>13</v>
      </c>
      <c r="B398" s="50" t="s">
        <v>1138</v>
      </c>
      <c r="C398" s="80"/>
      <c r="D398" s="56" t="str">
        <f>IF(E398="F",IF(C398="","",LOOKUP(C398,Instructions!$B$26:$B$34,Instructions!$E$26:$E$34)),IF(C398="","",LOOKUP(C398,Instructions!$B$12:$B$20,Instructions!$E$12:$E$20)))</f>
        <v/>
      </c>
      <c r="E398" s="57" t="s">
        <v>673</v>
      </c>
    </row>
    <row r="399" spans="1:5" ht="13.5" outlineLevel="1" thickBot="1" x14ac:dyDescent="0.25">
      <c r="A399" s="38">
        <v>13</v>
      </c>
      <c r="B399" s="50" t="s">
        <v>1139</v>
      </c>
      <c r="C399" s="80"/>
      <c r="D399" s="56" t="str">
        <f>IF(E399="F",IF(C399="","",LOOKUP(C399,Instructions!$B$26:$B$34,Instructions!$E$26:$E$34)),IF(C399="","",LOOKUP(C399,Instructions!$B$12:$B$20,Instructions!$E$12:$E$20)))</f>
        <v/>
      </c>
      <c r="E399" s="57" t="s">
        <v>673</v>
      </c>
    </row>
    <row r="400" spans="1:5" ht="26.25" outlineLevel="1" thickBot="1" x14ac:dyDescent="0.25">
      <c r="A400" s="38">
        <v>13</v>
      </c>
      <c r="B400" s="50" t="s">
        <v>1124</v>
      </c>
      <c r="C400" s="80"/>
      <c r="D400" s="56" t="str">
        <f>IF(E400="F",IF(C400="","",LOOKUP(C400,Instructions!$B$26:$B$34,Instructions!$E$26:$E$34)),IF(C400="","",LOOKUP(C400,Instructions!$B$12:$B$20,Instructions!$E$12:$E$20)))</f>
        <v/>
      </c>
      <c r="E400" s="57" t="s">
        <v>673</v>
      </c>
    </row>
    <row r="401" spans="1:5" ht="26.25" outlineLevel="1" thickBot="1" x14ac:dyDescent="0.25">
      <c r="A401" s="38">
        <v>13</v>
      </c>
      <c r="B401" s="50" t="s">
        <v>1140</v>
      </c>
      <c r="C401" s="80"/>
      <c r="D401" s="56" t="str">
        <f>IF(E401="F",IF(C401="","",LOOKUP(C401,Instructions!$B$26:$B$34,Instructions!$E$26:$E$34)),IF(C401="","",LOOKUP(C401,Instructions!$B$12:$B$20,Instructions!$E$12:$E$20)))</f>
        <v/>
      </c>
      <c r="E401" s="57" t="s">
        <v>673</v>
      </c>
    </row>
    <row r="402" spans="1:5" ht="26.25" outlineLevel="1" thickBot="1" x14ac:dyDescent="0.25">
      <c r="A402" s="38">
        <v>14</v>
      </c>
      <c r="B402" s="33" t="s">
        <v>1141</v>
      </c>
      <c r="C402" s="80"/>
      <c r="D402" s="56" t="str">
        <f>IF(E402="F",IF(C402="","",LOOKUP(C402,Instructions!$B$26:$B$34,Instructions!$E$26:$E$34)),IF(C402="","",LOOKUP(C402,Instructions!$B$12:$B$20,Instructions!$E$12:$E$20)))</f>
        <v/>
      </c>
      <c r="E402" s="57" t="s">
        <v>673</v>
      </c>
    </row>
    <row r="403" spans="1:5" ht="39" outlineLevel="1" thickBot="1" x14ac:dyDescent="0.25">
      <c r="A403" s="38">
        <v>15</v>
      </c>
      <c r="B403" s="33" t="s">
        <v>624</v>
      </c>
      <c r="C403" s="80"/>
      <c r="D403" s="56" t="str">
        <f>IF(E403="F",IF(C403="","",LOOKUP(C403,Instructions!$B$26:$B$34,Instructions!$E$26:$E$34)),IF(C403="","",LOOKUP(C403,Instructions!$B$12:$B$20,Instructions!$E$12:$E$20)))</f>
        <v/>
      </c>
      <c r="E403" s="57" t="s">
        <v>673</v>
      </c>
    </row>
    <row r="404" spans="1:5" ht="26.25" outlineLevel="1" thickBot="1" x14ac:dyDescent="0.25">
      <c r="A404" s="38">
        <v>16</v>
      </c>
      <c r="B404" s="33" t="s">
        <v>1142</v>
      </c>
      <c r="C404" s="80"/>
      <c r="D404" s="56" t="str">
        <f>IF(E404="F",IF(C404="","",LOOKUP(C404,Instructions!$B$26:$B$34,Instructions!$E$26:$E$34)),IF(C404="","",LOOKUP(C404,Instructions!$B$12:$B$20,Instructions!$E$12:$E$20)))</f>
        <v/>
      </c>
      <c r="E404" s="57" t="s">
        <v>673</v>
      </c>
    </row>
    <row r="405" spans="1:5" ht="26.25" outlineLevel="1" thickBot="1" x14ac:dyDescent="0.25">
      <c r="A405" s="38">
        <v>17</v>
      </c>
      <c r="B405" s="50" t="s">
        <v>1622</v>
      </c>
      <c r="C405" s="80"/>
      <c r="D405" s="56" t="str">
        <f>IF(E405="F",IF(C405="","",LOOKUP(C405,Instructions!$B$26:$B$34,Instructions!$E$26:$E$34)),IF(C405="","",LOOKUP(C405,Instructions!$B$12:$B$20,Instructions!$E$12:$E$20)))</f>
        <v/>
      </c>
      <c r="E405" s="57" t="s">
        <v>673</v>
      </c>
    </row>
    <row r="406" spans="1:5" ht="64.5" outlineLevel="1" thickBot="1" x14ac:dyDescent="0.25">
      <c r="A406" s="38">
        <v>17</v>
      </c>
      <c r="B406" s="50" t="s">
        <v>1623</v>
      </c>
      <c r="C406" s="80"/>
      <c r="D406" s="56" t="str">
        <f>IF(E406="F",IF(C406="","",LOOKUP(C406,Instructions!$B$26:$B$34,Instructions!$E$26:$E$34)),IF(C406="","",LOOKUP(C406,Instructions!$B$12:$B$20,Instructions!$E$12:$E$20)))</f>
        <v/>
      </c>
      <c r="E406" s="57" t="s">
        <v>673</v>
      </c>
    </row>
    <row r="407" spans="1:5" ht="39" outlineLevel="1" thickBot="1" x14ac:dyDescent="0.25">
      <c r="A407" s="38">
        <v>18</v>
      </c>
      <c r="B407" s="50" t="s">
        <v>625</v>
      </c>
      <c r="C407" s="80"/>
      <c r="D407" s="56" t="str">
        <f>IF(E407="F",IF(C407="","",LOOKUP(C407,Instructions!$B$26:$B$34,Instructions!$E$26:$E$34)),IF(C407="","",LOOKUP(C407,Instructions!$B$12:$B$20,Instructions!$E$12:$E$20)))</f>
        <v/>
      </c>
      <c r="E407" s="57" t="s">
        <v>673</v>
      </c>
    </row>
    <row r="408" spans="1:5" ht="39" outlineLevel="1" thickBot="1" x14ac:dyDescent="0.25">
      <c r="A408" s="38">
        <v>18</v>
      </c>
      <c r="B408" s="50" t="s">
        <v>1143</v>
      </c>
      <c r="C408" s="80"/>
      <c r="D408" s="56" t="str">
        <f>IF(E408="F",IF(C408="","",LOOKUP(C408,Instructions!$B$26:$B$34,Instructions!$E$26:$E$34)),IF(C408="","",LOOKUP(C408,Instructions!$B$12:$B$20,Instructions!$E$12:$E$20)))</f>
        <v/>
      </c>
      <c r="E408" s="57" t="s">
        <v>673</v>
      </c>
    </row>
    <row r="409" spans="1:5" ht="39" outlineLevel="1" thickBot="1" x14ac:dyDescent="0.25">
      <c r="A409" s="38">
        <v>19</v>
      </c>
      <c r="B409" s="50" t="s">
        <v>626</v>
      </c>
      <c r="C409" s="80"/>
      <c r="D409" s="56" t="str">
        <f>IF(E409="F",IF(C409="","",LOOKUP(C409,Instructions!$B$26:$B$34,Instructions!$E$26:$E$34)),IF(C409="","",LOOKUP(C409,Instructions!$B$12:$B$20,Instructions!$E$12:$E$20)))</f>
        <v/>
      </c>
      <c r="E409" s="57" t="s">
        <v>673</v>
      </c>
    </row>
    <row r="410" spans="1:5" ht="26.25" outlineLevel="1" thickBot="1" x14ac:dyDescent="0.25">
      <c r="A410" s="38">
        <v>19</v>
      </c>
      <c r="B410" s="50" t="s">
        <v>1144</v>
      </c>
      <c r="C410" s="80"/>
      <c r="D410" s="56" t="str">
        <f>IF(E410="F",IF(C410="","",LOOKUP(C410,Instructions!$B$26:$B$34,Instructions!$E$26:$E$34)),IF(C410="","",LOOKUP(C410,Instructions!$B$12:$B$20,Instructions!$E$12:$E$20)))</f>
        <v/>
      </c>
      <c r="E410" s="57" t="s">
        <v>673</v>
      </c>
    </row>
    <row r="411" spans="1:5" ht="39" outlineLevel="1" thickBot="1" x14ac:dyDescent="0.25">
      <c r="A411" s="38">
        <v>20</v>
      </c>
      <c r="B411" s="50" t="s">
        <v>627</v>
      </c>
      <c r="C411" s="80"/>
      <c r="D411" s="56" t="str">
        <f>IF(E411="F",IF(C411="","",LOOKUP(C411,Instructions!$B$26:$B$34,Instructions!$E$26:$E$34)),IF(C411="","",LOOKUP(C411,Instructions!$B$12:$B$20,Instructions!$E$12:$E$20)))</f>
        <v/>
      </c>
      <c r="E411" s="57" t="s">
        <v>673</v>
      </c>
    </row>
    <row r="412" spans="1:5" ht="26.25" outlineLevel="1" thickBot="1" x14ac:dyDescent="0.25">
      <c r="A412" s="38">
        <v>20</v>
      </c>
      <c r="B412" s="50" t="s">
        <v>1145</v>
      </c>
      <c r="C412" s="80"/>
      <c r="D412" s="56" t="str">
        <f>IF(E412="F",IF(C412="","",LOOKUP(C412,Instructions!$B$26:$B$34,Instructions!$E$26:$E$34)),IF(C412="","",LOOKUP(C412,Instructions!$B$12:$B$20,Instructions!$E$12:$E$20)))</f>
        <v/>
      </c>
      <c r="E412" s="57" t="s">
        <v>673</v>
      </c>
    </row>
    <row r="413" spans="1:5" ht="39" outlineLevel="1" thickBot="1" x14ac:dyDescent="0.25">
      <c r="A413" s="38">
        <v>21</v>
      </c>
      <c r="B413" s="50" t="s">
        <v>628</v>
      </c>
      <c r="C413" s="80"/>
      <c r="D413" s="56" t="str">
        <f>IF(E413="F",IF(C413="","",LOOKUP(C413,Instructions!$B$26:$B$34,Instructions!$E$26:$E$34)),IF(C413="","",LOOKUP(C413,Instructions!$B$12:$B$20,Instructions!$E$12:$E$20)))</f>
        <v/>
      </c>
      <c r="E413" s="57" t="s">
        <v>673</v>
      </c>
    </row>
    <row r="414" spans="1:5" ht="26.25" outlineLevel="1" thickBot="1" x14ac:dyDescent="0.25">
      <c r="A414" s="38">
        <v>21</v>
      </c>
      <c r="B414" s="50" t="s">
        <v>1146</v>
      </c>
      <c r="C414" s="80"/>
      <c r="D414" s="56" t="str">
        <f>IF(E414="F",IF(C414="","",LOOKUP(C414,Instructions!$B$26:$B$34,Instructions!$E$26:$E$34)),IF(C414="","",LOOKUP(C414,Instructions!$B$12:$B$20,Instructions!$E$12:$E$20)))</f>
        <v/>
      </c>
      <c r="E414" s="57" t="s">
        <v>673</v>
      </c>
    </row>
    <row r="415" spans="1:5" ht="13.5" thickBot="1" x14ac:dyDescent="0.25">
      <c r="B415" s="12"/>
      <c r="C415" s="20">
        <f>COUNTA(C375:C414)</f>
        <v>0</v>
      </c>
      <c r="D415" s="47"/>
    </row>
    <row r="416" spans="1:5" s="9" customFormat="1" ht="13.5" thickBot="1" x14ac:dyDescent="0.25">
      <c r="A416" s="40">
        <f>COUNT(A375:A414)</f>
        <v>40</v>
      </c>
      <c r="B416" s="3" t="s">
        <v>3</v>
      </c>
      <c r="C416" s="5"/>
      <c r="D416" s="47"/>
    </row>
    <row r="417" spans="1:5" x14ac:dyDescent="0.2">
      <c r="D417" s="47"/>
    </row>
    <row r="418" spans="1:5" x14ac:dyDescent="0.2">
      <c r="D418" s="47"/>
    </row>
    <row r="419" spans="1:5" ht="13.5" thickBot="1" x14ac:dyDescent="0.25">
      <c r="D419" s="47"/>
    </row>
    <row r="420" spans="1:5" ht="13.5" thickBot="1" x14ac:dyDescent="0.25">
      <c r="B420" s="26" t="s">
        <v>16</v>
      </c>
      <c r="C420" s="76"/>
      <c r="D420" s="47"/>
    </row>
    <row r="421" spans="1:5" ht="15.75" x14ac:dyDescent="0.25">
      <c r="B421" s="30" t="s">
        <v>37</v>
      </c>
      <c r="C421" s="68" t="str">
        <f>C$2</f>
        <v>Offeror A</v>
      </c>
      <c r="D421" s="47"/>
    </row>
    <row r="422" spans="1:5" ht="16.5" thickBot="1" x14ac:dyDescent="0.3">
      <c r="B422" s="15"/>
      <c r="C422" s="21"/>
      <c r="D422" s="47"/>
    </row>
    <row r="423" spans="1:5" ht="51.75" thickBot="1" x14ac:dyDescent="0.25">
      <c r="A423" s="37">
        <v>2.7</v>
      </c>
      <c r="B423" s="2"/>
      <c r="C423" s="28" t="s">
        <v>1166</v>
      </c>
      <c r="D423" s="28" t="s">
        <v>1635</v>
      </c>
      <c r="E423" s="28" t="s">
        <v>1636</v>
      </c>
    </row>
    <row r="424" spans="1:5" ht="90" outlineLevel="1" thickBot="1" x14ac:dyDescent="0.25">
      <c r="A424" s="38">
        <v>1</v>
      </c>
      <c r="B424" s="50" t="s">
        <v>630</v>
      </c>
      <c r="C424" s="80"/>
      <c r="D424" s="56" t="str">
        <f>IF(E424="F",IF(C424="","",LOOKUP(C424,Instructions!$B$26:$B$34,Instructions!$E$26:$E$34)),IF(C424="","",LOOKUP(C424,Instructions!$B$12:$B$20,Instructions!$E$12:$E$20)))</f>
        <v/>
      </c>
      <c r="E424" s="57" t="s">
        <v>673</v>
      </c>
    </row>
    <row r="425" spans="1:5" ht="90" outlineLevel="1" thickBot="1" x14ac:dyDescent="0.25">
      <c r="A425" s="38">
        <v>2</v>
      </c>
      <c r="B425" s="50" t="s">
        <v>630</v>
      </c>
      <c r="C425" s="80"/>
      <c r="D425" s="56" t="str">
        <f>IF(E425="F",IF(C425="","",LOOKUP(C425,Instructions!$B$26:$B$34,Instructions!$E$26:$E$34)),IF(C425="","",LOOKUP(C425,Instructions!$B$12:$B$20,Instructions!$E$12:$E$20)))</f>
        <v/>
      </c>
      <c r="E425" s="57" t="s">
        <v>673</v>
      </c>
    </row>
    <row r="426" spans="1:5" ht="39" outlineLevel="1" thickBot="1" x14ac:dyDescent="0.25">
      <c r="A426" s="38">
        <v>2</v>
      </c>
      <c r="B426" s="50" t="s">
        <v>1147</v>
      </c>
      <c r="C426" s="80"/>
      <c r="D426" s="56" t="str">
        <f>IF(E426="F",IF(C426="","",LOOKUP(C426,Instructions!$B$26:$B$34,Instructions!$E$26:$E$34)),IF(C426="","",LOOKUP(C426,Instructions!$B$12:$B$20,Instructions!$E$12:$E$20)))</f>
        <v/>
      </c>
      <c r="E426" s="57" t="s">
        <v>673</v>
      </c>
    </row>
    <row r="427" spans="1:5" ht="26.25" outlineLevel="1" thickBot="1" x14ac:dyDescent="0.25">
      <c r="A427" s="38">
        <v>2</v>
      </c>
      <c r="B427" s="50" t="s">
        <v>1148</v>
      </c>
      <c r="C427" s="80"/>
      <c r="D427" s="56" t="str">
        <f>IF(E427="F",IF(C427="","",LOOKUP(C427,Instructions!$B$26:$B$34,Instructions!$E$26:$E$34)),IF(C427="","",LOOKUP(C427,Instructions!$B$12:$B$20,Instructions!$E$12:$E$20)))</f>
        <v/>
      </c>
      <c r="E427" s="57" t="s">
        <v>673</v>
      </c>
    </row>
    <row r="428" spans="1:5" ht="13.5" outlineLevel="1" thickBot="1" x14ac:dyDescent="0.25">
      <c r="A428" s="38">
        <v>2</v>
      </c>
      <c r="B428" s="50" t="s">
        <v>1149</v>
      </c>
      <c r="C428" s="80"/>
      <c r="D428" s="56" t="str">
        <f>IF(E428="F",IF(C428="","",LOOKUP(C428,Instructions!$B$26:$B$34,Instructions!$E$26:$E$34)),IF(C428="","",LOOKUP(C428,Instructions!$B$12:$B$20,Instructions!$E$12:$E$20)))</f>
        <v/>
      </c>
      <c r="E428" s="57" t="s">
        <v>673</v>
      </c>
    </row>
    <row r="429" spans="1:5" ht="26.25" outlineLevel="1" thickBot="1" x14ac:dyDescent="0.25">
      <c r="A429" s="38">
        <v>2</v>
      </c>
      <c r="B429" s="50" t="s">
        <v>1150</v>
      </c>
      <c r="C429" s="80"/>
      <c r="D429" s="56" t="str">
        <f>IF(E429="F",IF(C429="","",LOOKUP(C429,Instructions!$B$26:$B$34,Instructions!$E$26:$E$34)),IF(C429="","",LOOKUP(C429,Instructions!$B$12:$B$20,Instructions!$E$12:$E$20)))</f>
        <v/>
      </c>
      <c r="E429" s="57" t="s">
        <v>673</v>
      </c>
    </row>
    <row r="430" spans="1:5" ht="26.25" outlineLevel="1" thickBot="1" x14ac:dyDescent="0.25">
      <c r="A430" s="38">
        <v>2</v>
      </c>
      <c r="B430" s="50" t="s">
        <v>1151</v>
      </c>
      <c r="C430" s="80"/>
      <c r="D430" s="56" t="str">
        <f>IF(E430="F",IF(C430="","",LOOKUP(C430,Instructions!$B$26:$B$34,Instructions!$E$26:$E$34)),IF(C430="","",LOOKUP(C430,Instructions!$B$12:$B$20,Instructions!$E$12:$E$20)))</f>
        <v/>
      </c>
      <c r="E430" s="57" t="s">
        <v>673</v>
      </c>
    </row>
    <row r="431" spans="1:5" ht="13.5" outlineLevel="1" thickBot="1" x14ac:dyDescent="0.25">
      <c r="A431" s="38">
        <v>2</v>
      </c>
      <c r="B431" s="50" t="s">
        <v>1152</v>
      </c>
      <c r="C431" s="80"/>
      <c r="D431" s="56" t="str">
        <f>IF(E431="F",IF(C431="","",LOOKUP(C431,Instructions!$B$26:$B$34,Instructions!$E$26:$E$34)),IF(C431="","",LOOKUP(C431,Instructions!$B$12:$B$20,Instructions!$E$12:$E$20)))</f>
        <v/>
      </c>
      <c r="E431" s="57" t="s">
        <v>673</v>
      </c>
    </row>
    <row r="432" spans="1:5" ht="39" outlineLevel="1" thickBot="1" x14ac:dyDescent="0.25">
      <c r="A432" s="38">
        <v>2</v>
      </c>
      <c r="B432" s="50" t="s">
        <v>1153</v>
      </c>
      <c r="C432" s="80"/>
      <c r="D432" s="56" t="str">
        <f>IF(E432="F",IF(C432="","",LOOKUP(C432,Instructions!$B$26:$B$34,Instructions!$E$26:$E$34)),IF(C432="","",LOOKUP(C432,Instructions!$B$12:$B$20,Instructions!$E$12:$E$20)))</f>
        <v/>
      </c>
      <c r="E432" s="57" t="s">
        <v>673</v>
      </c>
    </row>
    <row r="433" spans="1:5" ht="26.25" outlineLevel="1" thickBot="1" x14ac:dyDescent="0.25">
      <c r="A433" s="38">
        <v>3</v>
      </c>
      <c r="B433" s="50" t="s">
        <v>629</v>
      </c>
      <c r="C433" s="80"/>
      <c r="D433" s="56" t="str">
        <f>IF(E433="F",IF(C433="","",LOOKUP(C433,Instructions!$B$26:$B$34,Instructions!$E$26:$E$34)),IF(C433="","",LOOKUP(C433,Instructions!$B$12:$B$20,Instructions!$E$12:$E$20)))</f>
        <v/>
      </c>
      <c r="E433" s="57" t="s">
        <v>673</v>
      </c>
    </row>
    <row r="434" spans="1:5" ht="13.5" thickBot="1" x14ac:dyDescent="0.25">
      <c r="B434" s="12"/>
      <c r="C434" s="20">
        <f>COUNTA(C424:C433)</f>
        <v>0</v>
      </c>
      <c r="D434" s="47"/>
    </row>
    <row r="435" spans="1:5" s="9" customFormat="1" ht="13.5" thickBot="1" x14ac:dyDescent="0.25">
      <c r="A435" s="40">
        <f>COUNT(A424:A433)</f>
        <v>10</v>
      </c>
      <c r="B435" s="3" t="s">
        <v>3</v>
      </c>
      <c r="C435" s="5"/>
      <c r="D435" s="47"/>
    </row>
    <row r="436" spans="1:5" x14ac:dyDescent="0.2">
      <c r="D436" s="47"/>
    </row>
    <row r="437" spans="1:5" x14ac:dyDescent="0.2">
      <c r="D437" s="47"/>
    </row>
    <row r="438" spans="1:5" ht="13.5" thickBot="1" x14ac:dyDescent="0.25">
      <c r="D438" s="47"/>
    </row>
    <row r="439" spans="1:5" ht="13.5" thickBot="1" x14ac:dyDescent="0.25">
      <c r="B439" s="26" t="s">
        <v>16</v>
      </c>
      <c r="C439" s="76"/>
      <c r="D439" s="47"/>
    </row>
    <row r="440" spans="1:5" ht="15.75" x14ac:dyDescent="0.25">
      <c r="B440" s="30" t="s">
        <v>53</v>
      </c>
      <c r="C440" s="68" t="str">
        <f>C$2</f>
        <v>Offeror A</v>
      </c>
      <c r="D440" s="47"/>
    </row>
    <row r="441" spans="1:5" ht="16.5" thickBot="1" x14ac:dyDescent="0.3">
      <c r="B441" s="15"/>
      <c r="C441" s="21"/>
      <c r="D441" s="47"/>
    </row>
    <row r="442" spans="1:5" ht="51.75" thickBot="1" x14ac:dyDescent="0.25">
      <c r="A442" s="37">
        <v>2.8</v>
      </c>
      <c r="B442" s="2"/>
      <c r="C442" s="28" t="s">
        <v>1166</v>
      </c>
      <c r="D442" s="28" t="s">
        <v>1635</v>
      </c>
      <c r="E442" s="28" t="s">
        <v>1636</v>
      </c>
    </row>
    <row r="443" spans="1:5" ht="102.75" outlineLevel="1" thickBot="1" x14ac:dyDescent="0.25">
      <c r="A443" s="38">
        <v>1</v>
      </c>
      <c r="B443" s="50" t="s">
        <v>1630</v>
      </c>
      <c r="C443" s="80"/>
      <c r="D443" s="56" t="str">
        <f>IF(E443="F",IF(C443="","",LOOKUP(C443,Instructions!$B$26:$B$34,Instructions!$E$26:$E$34)),IF(C443="","",LOOKUP(C443,Instructions!$B$12:$B$20,Instructions!$E$12:$E$20)))</f>
        <v/>
      </c>
      <c r="E443" s="57" t="s">
        <v>673</v>
      </c>
    </row>
    <row r="444" spans="1:5" ht="141" outlineLevel="1" thickBot="1" x14ac:dyDescent="0.25">
      <c r="A444" s="38">
        <v>2</v>
      </c>
      <c r="B444" s="50" t="s">
        <v>1154</v>
      </c>
      <c r="C444" s="80"/>
      <c r="D444" s="56" t="str">
        <f>IF(E444="F",IF(C444="","",LOOKUP(C444,Instructions!$B$26:$B$34,Instructions!$E$26:$E$34)),IF(C444="","",LOOKUP(C444,Instructions!$B$12:$B$20,Instructions!$E$12:$E$20)))</f>
        <v/>
      </c>
      <c r="E444" s="57" t="s">
        <v>673</v>
      </c>
    </row>
    <row r="445" spans="1:5" ht="39" outlineLevel="1" thickBot="1" x14ac:dyDescent="0.25">
      <c r="A445" s="38">
        <v>3</v>
      </c>
      <c r="B445" s="50" t="s">
        <v>631</v>
      </c>
      <c r="C445" s="80"/>
      <c r="D445" s="56" t="str">
        <f>IF(E445="F",IF(C445="","",LOOKUP(C445,Instructions!$B$26:$B$34,Instructions!$E$26:$E$34)),IF(C445="","",LOOKUP(C445,Instructions!$B$12:$B$20,Instructions!$E$12:$E$20)))</f>
        <v/>
      </c>
      <c r="E445" s="57" t="s">
        <v>673</v>
      </c>
    </row>
    <row r="446" spans="1:5" ht="115.5" outlineLevel="1" thickBot="1" x14ac:dyDescent="0.25">
      <c r="A446" s="38">
        <v>4</v>
      </c>
      <c r="B446" s="50" t="s">
        <v>632</v>
      </c>
      <c r="C446" s="80"/>
      <c r="D446" s="56" t="str">
        <f>IF(E446="F",IF(C446="","",LOOKUP(C446,Instructions!$B$26:$B$34,Instructions!$E$26:$E$34)),IF(C446="","",LOOKUP(C446,Instructions!$B$12:$B$20,Instructions!$E$12:$E$20)))</f>
        <v/>
      </c>
      <c r="E446" s="57" t="s">
        <v>673</v>
      </c>
    </row>
    <row r="447" spans="1:5" ht="90" outlineLevel="1" thickBot="1" x14ac:dyDescent="0.25">
      <c r="A447" s="38">
        <v>5</v>
      </c>
      <c r="B447" s="50" t="s">
        <v>1631</v>
      </c>
      <c r="C447" s="80"/>
      <c r="D447" s="56" t="str">
        <f>IF(E447="F",IF(C447="","",LOOKUP(C447,Instructions!$B$26:$B$34,Instructions!$E$26:$E$34)),IF(C447="","",LOOKUP(C447,Instructions!$B$12:$B$20,Instructions!$E$12:$E$20)))</f>
        <v/>
      </c>
      <c r="E447" s="57" t="s">
        <v>673</v>
      </c>
    </row>
    <row r="448" spans="1:5" ht="51.75" outlineLevel="1" thickBot="1" x14ac:dyDescent="0.25">
      <c r="A448" s="38">
        <v>5</v>
      </c>
      <c r="B448" s="50" t="s">
        <v>1632</v>
      </c>
      <c r="C448" s="80"/>
      <c r="D448" s="56" t="str">
        <f>IF(E448="F",IF(C448="","",LOOKUP(C448,Instructions!$B$26:$B$34,Instructions!$E$26:$E$34)),IF(C448="","",LOOKUP(C448,Instructions!$B$12:$B$20,Instructions!$E$12:$E$20)))</f>
        <v/>
      </c>
      <c r="E448" s="57" t="s">
        <v>673</v>
      </c>
    </row>
    <row r="449" spans="1:5" ht="102.75" outlineLevel="1" thickBot="1" x14ac:dyDescent="0.25">
      <c r="A449" s="38">
        <v>6</v>
      </c>
      <c r="B449" s="50" t="s">
        <v>1155</v>
      </c>
      <c r="C449" s="80"/>
      <c r="D449" s="56" t="str">
        <f>IF(E449="F",IF(C449="","",LOOKUP(C449,Instructions!$B$26:$B$34,Instructions!$E$26:$E$34)),IF(C449="","",LOOKUP(C449,Instructions!$B$12:$B$20,Instructions!$E$12:$E$20)))</f>
        <v/>
      </c>
      <c r="E449" s="57" t="s">
        <v>673</v>
      </c>
    </row>
    <row r="450" spans="1:5" ht="77.25" outlineLevel="1" thickBot="1" x14ac:dyDescent="0.25">
      <c r="A450" s="38">
        <v>7</v>
      </c>
      <c r="B450" s="50" t="s">
        <v>1156</v>
      </c>
      <c r="C450" s="80"/>
      <c r="D450" s="56" t="str">
        <f>IF(E450="F",IF(C450="","",LOOKUP(C450,Instructions!$B$26:$B$34,Instructions!$E$26:$E$34)),IF(C450="","",LOOKUP(C450,Instructions!$B$12:$B$20,Instructions!$E$12:$E$20)))</f>
        <v/>
      </c>
      <c r="E450" s="57" t="s">
        <v>673</v>
      </c>
    </row>
    <row r="451" spans="1:5" ht="141" outlineLevel="1" thickBot="1" x14ac:dyDescent="0.25">
      <c r="A451" s="38">
        <v>8</v>
      </c>
      <c r="B451" s="50" t="s">
        <v>1157</v>
      </c>
      <c r="C451" s="80"/>
      <c r="D451" s="56" t="str">
        <f>IF(E451="F",IF(C451="","",LOOKUP(C451,Instructions!$B$26:$B$34,Instructions!$E$26:$E$34)),IF(C451="","",LOOKUP(C451,Instructions!$B$12:$B$20,Instructions!$E$12:$E$20)))</f>
        <v/>
      </c>
      <c r="E451" s="74" t="s">
        <v>674</v>
      </c>
    </row>
    <row r="452" spans="1:5" ht="13.5" thickBot="1" x14ac:dyDescent="0.25">
      <c r="B452" s="12"/>
      <c r="C452" s="20">
        <f>COUNTA(C443:C451)</f>
        <v>0</v>
      </c>
      <c r="D452" s="47"/>
    </row>
    <row r="453" spans="1:5" s="9" customFormat="1" ht="13.5" thickBot="1" x14ac:dyDescent="0.25">
      <c r="A453" s="40">
        <f>COUNT(A443:A451)</f>
        <v>9</v>
      </c>
      <c r="B453" s="3" t="s">
        <v>3</v>
      </c>
      <c r="C453" s="5"/>
      <c r="D453" s="47"/>
    </row>
    <row r="454" spans="1:5" x14ac:dyDescent="0.2">
      <c r="A454" s="25"/>
      <c r="D454" s="47"/>
    </row>
  </sheetData>
  <mergeCells count="1">
    <mergeCell ref="B15:C15"/>
  </mergeCells>
  <dataValidations disablePrompts="1" count="7">
    <dataValidation type="list" allowBlank="1" showInputMessage="1" showErrorMessage="1" sqref="C223:C301">
      <formula1>$B$26:$B$33</formula1>
    </dataValidation>
    <dataValidation type="list" allowBlank="1" showInputMessage="1" showErrorMessage="1" sqref="C311:C331">
      <formula1>$B$26:$B$33</formula1>
    </dataValidation>
    <dataValidation type="list" allowBlank="1" showInputMessage="1" showErrorMessage="1" sqref="C341:C345">
      <formula1>$B$26:$B$33</formula1>
    </dataValidation>
    <dataValidation type="list" allowBlank="1" showInputMessage="1" showErrorMessage="1" sqref="C355:C365">
      <formula1>$B$26:$B$33</formula1>
    </dataValidation>
    <dataValidation type="list" allowBlank="1" showInputMessage="1" showErrorMessage="1" sqref="C375:C414">
      <formula1>$B$26:$B$33</formula1>
    </dataValidation>
    <dataValidation type="list" allowBlank="1" showInputMessage="1" showErrorMessage="1" sqref="C424:C433">
      <formula1>$B$26:$B$33</formula1>
    </dataValidation>
    <dataValidation type="list" allowBlank="1" showInputMessage="1" showErrorMessage="1" sqref="C443:C451">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218" max="16383" man="1"/>
    <brk id="336" max="16383" man="1"/>
    <brk id="37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C23:C213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5ca58fb-2630-4fef-8f7c-0ec6291f42aa">MDGBMVAAPP1-124-623</_dlc_DocId>
    <_dlc_DocIdUrl xmlns="b5ca58fb-2630-4fef-8f7c-0ec6291f42aa">
      <Url>http://mvaprojects/sites/mvahome/mdmva/diws/_layouts/15/DocIdRedir.aspx?ID=MDGBMVAAPP1-124-623</Url>
      <Description>MDGBMVAAPP1-124-623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F4D6A6-F15D-4DE8-BE7F-2D84FC64164C}"/>
</file>

<file path=customXml/itemProps2.xml><?xml version="1.0" encoding="utf-8"?>
<ds:datastoreItem xmlns:ds="http://schemas.openxmlformats.org/officeDocument/2006/customXml" ds:itemID="{E129CCF9-10BA-41EC-BF4E-68FB74C35DD3}"/>
</file>

<file path=customXml/itemProps3.xml><?xml version="1.0" encoding="utf-8"?>
<ds:datastoreItem xmlns:ds="http://schemas.openxmlformats.org/officeDocument/2006/customXml" ds:itemID="{0FF4D6A6-F15D-4DE8-BE7F-2D84FC64164C}">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b5ca58fb-2630-4fef-8f7c-0ec6291f42aa"/>
    <ds:schemaRef ds:uri="http://purl.org/dc/dcmitype/"/>
  </ds:schemaRefs>
</ds:datastoreItem>
</file>

<file path=customXml/itemProps4.xml><?xml version="1.0" encoding="utf-8"?>
<ds:datastoreItem xmlns:ds="http://schemas.openxmlformats.org/officeDocument/2006/customXml" ds:itemID="{F7760665-F5C6-4B96-AE7A-275AE65919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Capture</vt:lpstr>
      <vt:lpstr>Common</vt:lpstr>
      <vt:lpstr>Advanced</vt:lpstr>
      <vt:lpstr>NonFunctional</vt:lpstr>
      <vt:lpstr>Legacy Migration</vt:lpstr>
      <vt:lpstr>External System</vt:lpstr>
      <vt:lpstr>NonFunctional!_Ref441590522</vt:lpstr>
      <vt:lpstr>NonFunctional!OLE_LINK77</vt:lpstr>
      <vt:lpstr>Instructions!Print_Area</vt:lpstr>
      <vt:lpstr>NonFunctional!Print_Area</vt:lpstr>
    </vt:vector>
  </TitlesOfParts>
  <Company>DoIT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17 - Vendor Response</dc:title>
  <dc:subject>Appendix 17 - Vendor Response</dc:subject>
  <dc:creator>DoIT</dc:creator>
  <cp:lastModifiedBy>Rodney Baylor</cp:lastModifiedBy>
  <cp:lastPrinted>2016-07-20T20:22:58Z</cp:lastPrinted>
  <dcterms:created xsi:type="dcterms:W3CDTF">2004-07-06T14:21:20Z</dcterms:created>
  <dcterms:modified xsi:type="dcterms:W3CDTF">2016-08-15T18:33:15Z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fb0cfaf7-d20c-4067-819c-e182b76e23d8</vt:lpwstr>
  </property>
  <property fmtid="{D5CDD505-2E9C-101B-9397-08002B2CF9AE}" pid="3" name="ContentTypeId">
    <vt:lpwstr>0x010100B0594FCA9CE56549BC429FAA81E8464E</vt:lpwstr>
  </property>
</Properties>
</file>