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rlene.young\Documents\"/>
    </mc:Choice>
  </mc:AlternateContent>
  <xr:revisionPtr revIDLastSave="0" documentId="8_{4E0F3F3B-31BC-42D9-AE21-C357FB638631}" xr6:coauthVersionLast="44" xr6:coauthVersionMax="44" xr10:uidLastSave="{00000000-0000-0000-0000-000000000000}"/>
  <bookViews>
    <workbookView xWindow="1560" yWindow="1560" windowWidth="15780" windowHeight="9675" firstSheet="1" xr2:uid="{00000000-000D-0000-FFFF-FFFF00000000}"/>
  </bookViews>
  <sheets>
    <sheet name="Attachment B - Instructions" sheetId="3" r:id="rId1"/>
    <sheet name="Tab B - Key Personnel" sheetId="1" r:id="rId2"/>
    <sheet name="Tab C - Prop Opt Personnel" sheetId="6" r:id="rId3"/>
    <sheet name="Total Financial Proposal Sheet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2" i="6" l="1"/>
  <c r="D58" i="6" s="1"/>
  <c r="D74" i="6" s="1"/>
  <c r="D38" i="6"/>
  <c r="D54" i="6" s="1"/>
  <c r="D70" i="6" s="1"/>
  <c r="D22" i="6"/>
  <c r="D23" i="6"/>
  <c r="D39" i="6" s="1"/>
  <c r="D55" i="6" s="1"/>
  <c r="D71" i="6" s="1"/>
  <c r="D24" i="6"/>
  <c r="D40" i="6" s="1"/>
  <c r="D56" i="6" s="1"/>
  <c r="D72" i="6" s="1"/>
  <c r="D25" i="6"/>
  <c r="D41" i="6" s="1"/>
  <c r="D57" i="6" s="1"/>
  <c r="D73" i="6" s="1"/>
  <c r="D26" i="6"/>
  <c r="D27" i="6"/>
  <c r="D43" i="6" s="1"/>
  <c r="D59" i="6" s="1"/>
  <c r="D75" i="6" s="1"/>
  <c r="D28" i="6"/>
  <c r="D44" i="6" s="1"/>
  <c r="D60" i="6" s="1"/>
  <c r="D76" i="6" s="1"/>
  <c r="D29" i="6"/>
  <c r="D45" i="6" s="1"/>
  <c r="D61" i="6" s="1"/>
  <c r="D77" i="6" s="1"/>
  <c r="D30" i="6"/>
  <c r="D46" i="6" s="1"/>
  <c r="D62" i="6" s="1"/>
  <c r="D78" i="6" s="1"/>
  <c r="D31" i="6"/>
  <c r="D47" i="6" s="1"/>
  <c r="D63" i="6" s="1"/>
  <c r="D79" i="6" s="1"/>
  <c r="D32" i="6"/>
  <c r="D48" i="6" s="1"/>
  <c r="D64" i="6" s="1"/>
  <c r="D80" i="6" s="1"/>
  <c r="D33" i="6"/>
  <c r="D49" i="6" s="1"/>
  <c r="D65" i="6" s="1"/>
  <c r="D81" i="6" s="1"/>
  <c r="D34" i="6"/>
  <c r="D50" i="6" s="1"/>
  <c r="D66" i="6" s="1"/>
  <c r="D82" i="6" s="1"/>
  <c r="B22" i="6"/>
  <c r="B38" i="6" s="1"/>
  <c r="B54" i="6" s="1"/>
  <c r="B70" i="6" s="1"/>
  <c r="B23" i="6"/>
  <c r="B39" i="6" s="1"/>
  <c r="B55" i="6" s="1"/>
  <c r="B71" i="6" s="1"/>
  <c r="B24" i="6"/>
  <c r="B40" i="6" s="1"/>
  <c r="B56" i="6" s="1"/>
  <c r="B72" i="6" s="1"/>
  <c r="B25" i="6"/>
  <c r="B41" i="6" s="1"/>
  <c r="B57" i="6" s="1"/>
  <c r="B73" i="6" s="1"/>
  <c r="B26" i="6"/>
  <c r="B42" i="6" s="1"/>
  <c r="B58" i="6" s="1"/>
  <c r="B74" i="6" s="1"/>
  <c r="B27" i="6"/>
  <c r="B43" i="6" s="1"/>
  <c r="B59" i="6" s="1"/>
  <c r="B75" i="6" s="1"/>
  <c r="B28" i="6"/>
  <c r="B44" i="6" s="1"/>
  <c r="B60" i="6" s="1"/>
  <c r="B76" i="6" s="1"/>
  <c r="B29" i="6"/>
  <c r="B45" i="6" s="1"/>
  <c r="B61" i="6" s="1"/>
  <c r="B77" i="6" s="1"/>
  <c r="B30" i="6"/>
  <c r="B46" i="6" s="1"/>
  <c r="B62" i="6" s="1"/>
  <c r="B78" i="6" s="1"/>
  <c r="B31" i="6"/>
  <c r="B47" i="6" s="1"/>
  <c r="B63" i="6" s="1"/>
  <c r="B79" i="6" s="1"/>
  <c r="B32" i="6"/>
  <c r="B48" i="6" s="1"/>
  <c r="B64" i="6" s="1"/>
  <c r="B80" i="6" s="1"/>
  <c r="B33" i="6"/>
  <c r="B49" i="6" s="1"/>
  <c r="B65" i="6" s="1"/>
  <c r="B81" i="6" s="1"/>
  <c r="B34" i="6"/>
  <c r="B50" i="6" s="1"/>
  <c r="B66" i="6" s="1"/>
  <c r="B82" i="6" s="1"/>
  <c r="A22" i="6"/>
  <c r="A38" i="6" s="1"/>
  <c r="A54" i="6" s="1"/>
  <c r="A70" i="6" s="1"/>
  <c r="A23" i="6"/>
  <c r="A39" i="6" s="1"/>
  <c r="A55" i="6" s="1"/>
  <c r="A71" i="6" s="1"/>
  <c r="A24" i="6"/>
  <c r="A40" i="6" s="1"/>
  <c r="A56" i="6" s="1"/>
  <c r="A72" i="6" s="1"/>
  <c r="A25" i="6"/>
  <c r="A41" i="6" s="1"/>
  <c r="A57" i="6" s="1"/>
  <c r="A73" i="6" s="1"/>
  <c r="A26" i="6"/>
  <c r="A42" i="6" s="1"/>
  <c r="A58" i="6" s="1"/>
  <c r="A74" i="6" s="1"/>
  <c r="A27" i="6"/>
  <c r="A43" i="6" s="1"/>
  <c r="A59" i="6" s="1"/>
  <c r="A75" i="6" s="1"/>
  <c r="A28" i="6"/>
  <c r="A44" i="6" s="1"/>
  <c r="A60" i="6" s="1"/>
  <c r="A76" i="6" s="1"/>
  <c r="A29" i="6"/>
  <c r="A45" i="6" s="1"/>
  <c r="A61" i="6" s="1"/>
  <c r="A77" i="6" s="1"/>
  <c r="A30" i="6"/>
  <c r="A46" i="6" s="1"/>
  <c r="A62" i="6" s="1"/>
  <c r="A78" i="6" s="1"/>
  <c r="A31" i="6"/>
  <c r="A47" i="6" s="1"/>
  <c r="A63" i="6" s="1"/>
  <c r="A79" i="6" s="1"/>
  <c r="A32" i="6"/>
  <c r="A48" i="6" s="1"/>
  <c r="A64" i="6" s="1"/>
  <c r="A80" i="6" s="1"/>
  <c r="A33" i="6"/>
  <c r="A49" i="6" s="1"/>
  <c r="A65" i="6" s="1"/>
  <c r="A81" i="6" s="1"/>
  <c r="A34" i="6"/>
  <c r="A50" i="6" s="1"/>
  <c r="A66" i="6" s="1"/>
  <c r="A82" i="6" s="1"/>
  <c r="D21" i="6"/>
  <c r="D37" i="6" s="1"/>
  <c r="D53" i="6" s="1"/>
  <c r="D69" i="6" s="1"/>
  <c r="B21" i="6"/>
  <c r="B37" i="6" s="1"/>
  <c r="B53" i="6" s="1"/>
  <c r="B69" i="6" s="1"/>
  <c r="A21" i="6"/>
  <c r="A37" i="6" s="1"/>
  <c r="A53" i="6" s="1"/>
  <c r="A69" i="6" s="1"/>
  <c r="E82" i="6" l="1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35" i="6" l="1"/>
  <c r="E19" i="6"/>
  <c r="E83" i="6"/>
  <c r="E51" i="6"/>
  <c r="E67" i="6"/>
  <c r="E37" i="1"/>
  <c r="E36" i="1"/>
  <c r="E35" i="1"/>
  <c r="E34" i="1"/>
  <c r="E30" i="1"/>
  <c r="E29" i="1"/>
  <c r="E28" i="1"/>
  <c r="E27" i="1"/>
  <c r="E23" i="1"/>
  <c r="E22" i="1"/>
  <c r="E21" i="1"/>
  <c r="E20" i="1"/>
  <c r="E16" i="1"/>
  <c r="E15" i="1"/>
  <c r="E14" i="1"/>
  <c r="E13" i="1"/>
  <c r="B5" i="7" l="1"/>
  <c r="E84" i="6"/>
  <c r="E31" i="1" l="1"/>
  <c r="E17" i="1"/>
  <c r="E9" i="1"/>
  <c r="E8" i="1"/>
  <c r="E7" i="1"/>
  <c r="E6" i="1"/>
  <c r="E38" i="1" l="1"/>
  <c r="B4" i="7" s="1"/>
  <c r="E10" i="1"/>
  <c r="E24" i="1"/>
  <c r="B3" i="7" s="1"/>
  <c r="E39" i="1" l="1"/>
</calcChain>
</file>

<file path=xl/sharedStrings.xml><?xml version="1.0" encoding="utf-8"?>
<sst xmlns="http://schemas.openxmlformats.org/spreadsheetml/2006/main" count="139" uniqueCount="80">
  <si>
    <t xml:space="preserve">Year 1 </t>
  </si>
  <si>
    <t xml:space="preserve">Year 2 </t>
  </si>
  <si>
    <t xml:space="preserve">Year 3 </t>
  </si>
  <si>
    <t>Information Technology Subject Matter Expert</t>
  </si>
  <si>
    <t>Senior Database Analyst</t>
  </si>
  <si>
    <t>Junior Database Analyst</t>
  </si>
  <si>
    <t>Application Architecture Expert</t>
  </si>
  <si>
    <t>Application Development Programmer</t>
  </si>
  <si>
    <t>Network Security Specialist</t>
  </si>
  <si>
    <t>Organizational Change Manager</t>
  </si>
  <si>
    <t>Subtotal Year 2</t>
  </si>
  <si>
    <t>Subtotal Year 3</t>
  </si>
  <si>
    <t>Subtotal Year 5</t>
  </si>
  <si>
    <t>Subtotal Year 4</t>
  </si>
  <si>
    <t>*Total Class Hours for evaluation purposes only</t>
  </si>
  <si>
    <t xml:space="preserve">Hourly Labor Rate </t>
  </si>
  <si>
    <t>Total Class Hours*</t>
  </si>
  <si>
    <t>Total</t>
  </si>
  <si>
    <t>Subtotal Year One</t>
  </si>
  <si>
    <t>Name of Offeror:</t>
  </si>
  <si>
    <t>Signature:</t>
  </si>
  <si>
    <t>Date:</t>
  </si>
  <si>
    <t>Address of Offeror:</t>
  </si>
  <si>
    <r>
      <t xml:space="preserve">4. Scan Attachment B, Table B and Table C into, a </t>
    </r>
    <r>
      <rPr>
        <u/>
        <sz val="11"/>
        <color theme="1"/>
        <rFont val="Calibri"/>
        <family val="2"/>
        <scheme val="minor"/>
      </rPr>
      <t>single</t>
    </r>
    <r>
      <rPr>
        <sz val="11"/>
        <color theme="1"/>
        <rFont val="Calibri"/>
        <family val="2"/>
        <scheme val="minor"/>
      </rPr>
      <t xml:space="preserve"> .PDF file, name the file "TORFP M00B9400015/MDH/OPASS 20-18149 -  Price Proposal - &lt;Company Name&gt;”</t>
    </r>
  </si>
  <si>
    <r>
      <t xml:space="preserve">1. On Tab B - Key Personnel, fill in the proposed 'CATS+ Labor Category' and 'Hourly Labor Rate' - </t>
    </r>
    <r>
      <rPr>
        <b/>
        <sz val="11"/>
        <color theme="1"/>
        <rFont val="Calibri"/>
        <family val="2"/>
        <scheme val="minor"/>
      </rPr>
      <t>White Fields ONLY</t>
    </r>
    <r>
      <rPr>
        <sz val="11"/>
        <color theme="1"/>
        <rFont val="Calibri"/>
        <family val="2"/>
        <scheme val="minor"/>
      </rPr>
      <t xml:space="preserve"> (Totals will automatically calculate)</t>
    </r>
  </si>
  <si>
    <t>5. Submit the single .PDF file, and the filled- excel file, with your Price Proposal per TORFP Sections 5.3 and  5.5.</t>
  </si>
  <si>
    <t>Data Security Specialist</t>
  </si>
  <si>
    <t>Project Manager</t>
  </si>
  <si>
    <t>Business Analyst</t>
  </si>
  <si>
    <t>Technical Communicator</t>
  </si>
  <si>
    <t>Evaluated Price Proposed Optional Personnel</t>
  </si>
  <si>
    <t xml:space="preserve">Senior Network Support </t>
  </si>
  <si>
    <t xml:space="preserve">Junior Network Support </t>
  </si>
  <si>
    <t>System Application Analyst</t>
  </si>
  <si>
    <t>Evaluated Price</t>
  </si>
  <si>
    <t xml:space="preserve">Technical Project Manager </t>
  </si>
  <si>
    <t>Senior Network Support</t>
  </si>
  <si>
    <t>Key Personnel</t>
  </si>
  <si>
    <t>Total Evaluated Proposed Price, Key Personnel (Years 1 – 5)</t>
  </si>
  <si>
    <t>Total Evaluated Proposed Price (Years 1 – 5), Proposed Optional Personnel</t>
  </si>
  <si>
    <t>Total Financial Proposal</t>
  </si>
  <si>
    <t>TOTAL PROPOSAL PRICE</t>
  </si>
  <si>
    <t>Authorized Individual Name</t>
  </si>
  <si>
    <t>Company Name</t>
  </si>
  <si>
    <t>Title</t>
  </si>
  <si>
    <t>Company Tax ID #</t>
  </si>
  <si>
    <t>Signature</t>
  </si>
  <si>
    <t>Date</t>
  </si>
  <si>
    <t>Total Proposal Price Labor Categories (Base Period) (From Tab B - Key Personnel)</t>
  </si>
  <si>
    <t>Total Proposal Price Labor Categories (Option Years 1 &amp; 2) (From Tab B - Key Personnel)</t>
  </si>
  <si>
    <t>Total Proposal Price Proposed Optional Personnel (From Tab C - Proposed Optional Personnel)</t>
  </si>
  <si>
    <r>
      <t xml:space="preserve">2. On Table C -Proposed Optional Personnel, fill in the proposed CATS+ Labor Category and hourly labor rate- </t>
    </r>
    <r>
      <rPr>
        <b/>
        <sz val="11"/>
        <color theme="1"/>
        <rFont val="Calibri"/>
        <family val="2"/>
        <scheme val="minor"/>
      </rPr>
      <t>White Fields ONLY</t>
    </r>
    <r>
      <rPr>
        <sz val="11"/>
        <color theme="1"/>
        <rFont val="Calibri"/>
        <family val="2"/>
        <scheme val="minor"/>
      </rPr>
      <t xml:space="preserve"> (Totals will automatically calculate)</t>
    </r>
  </si>
  <si>
    <t>3. Print the Attachment B, fill-in the signature boxes on Tab B- Key Personnel, Tab C- Proposed Optional Personnel, and Total Financial Proposal Sheet</t>
  </si>
  <si>
    <t>Notes -  Hours in this proposal are for evaluation purposes only; Hourly labor rates shall be fully loaded and reflect actual rates the State will pay for services; All hourly labor rates for all years must be provided and recorded in dollars and cents; Rates shall not exceed Master Contract rates, but may be lower; A year for this Task Order shall be calculated as one (1) calendar year from the Effective Date.</t>
  </si>
  <si>
    <t>2.10.96 Project Manager</t>
  </si>
  <si>
    <t>2.10.53 Engineer, Network (Senior)</t>
  </si>
  <si>
    <t>2.10.52 Engineer, Network (Junior)</t>
  </si>
  <si>
    <t>2.10.12 Applications Development Expert</t>
  </si>
  <si>
    <t>2.10.4 Analyst, Computer Systems (Junior)</t>
  </si>
  <si>
    <t>2.10.103 Subject Matter Expert</t>
  </si>
  <si>
    <t>2.10.102 Security, Data Specialist</t>
  </si>
  <si>
    <t>2.10.115 Technical Writer/Editor</t>
  </si>
  <si>
    <t>2.10.40 Database Management Specialist (Senior)</t>
  </si>
  <si>
    <t>2.10.39 Database Management Specialist (Junior)</t>
  </si>
  <si>
    <t>2.10.15 Architect, Application (Senior)</t>
  </si>
  <si>
    <t>2.10.13 Applications Programmer</t>
  </si>
  <si>
    <t>2.10.54 Engineer, Network Security</t>
  </si>
  <si>
    <t>2.10.93 Program Administration Specialist</t>
  </si>
  <si>
    <t>Year 4 (Option Period)</t>
  </si>
  <si>
    <t>Year 5 (Option Period)</t>
  </si>
  <si>
    <t xml:space="preserve">There is no guarantee that the Department will accept the TO Contractor’s proposal for the Proposed Optional Personnel. </t>
  </si>
  <si>
    <t>Program Manager</t>
  </si>
  <si>
    <t>2.10.94 Program Manager</t>
  </si>
  <si>
    <t>CATS+ Labor Category</t>
  </si>
  <si>
    <t>Roles from Section 3.10 and Appendix 5</t>
  </si>
  <si>
    <t>Roles from Section 3.10</t>
  </si>
  <si>
    <t>Attachment B - Financial Proposal Instructions LTSS Technical Oversight Solitication #M00B9400015/MDH/OPASS 21-18149</t>
  </si>
  <si>
    <t>Consulting and Technical Services + (CATS+)
Task Order Request for Proposals (TORFP)
M00B0600318 MDH/OPASS 21-18149
Long Term Services &amp; Supports (LTSS) Technical Oversight
Attachment B - TO Financial Proposal - Offeror Proposed Personnel Rates</t>
  </si>
  <si>
    <t>Consulting and Technical Services + (CATS+)
Task Order Request for Proposals (TORFP)
M00B0600318 MDH/OPASS 21-18149
Long Term Services &amp; Supports (LTSS) Technical Oversight
Attachment B - TO Financial Proposal - Offeror Proposed Optional Personnel Rates</t>
  </si>
  <si>
    <t>LTSS System Software Development &amp; Business Process Support M00B0600318 MDH/OPASS 21-18149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</si>
</sst>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1"/>
      <color rgb="FF000000"/>
      <name val="Arial"/>
      <family val="2"/>
    </font>
    <font>
      <b/>
      <sz val="12"/>
      <color rgb="FF000000"/>
      <name val="Times New Roman"/>
      <family val="1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u/>
      <sz val="16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9D9D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86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vertical="center" wrapText="1"/>
    </xf>
    <xf numFmtId="0" fontId="9" fillId="0" borderId="16" xfId="1" applyFont="1" applyFill="1" applyBorder="1" applyProtection="1">
      <protection locked="0"/>
    </xf>
    <xf numFmtId="0" fontId="10" fillId="0" borderId="16" xfId="0" applyFont="1" applyFill="1" applyBorder="1" applyProtection="1">
      <protection locked="0"/>
    </xf>
    <xf numFmtId="0" fontId="9" fillId="0" borderId="0" xfId="1" applyFont="1" applyFill="1"/>
    <xf numFmtId="0" fontId="10" fillId="0" borderId="0" xfId="0" applyFont="1" applyFill="1"/>
    <xf numFmtId="0" fontId="9" fillId="0" borderId="14" xfId="1" applyFont="1" applyFill="1" applyBorder="1" applyProtection="1">
      <protection locked="0"/>
    </xf>
    <xf numFmtId="0" fontId="10" fillId="0" borderId="14" xfId="0" applyFont="1" applyFill="1" applyBorder="1" applyProtection="1">
      <protection locked="0"/>
    </xf>
    <xf numFmtId="0" fontId="5" fillId="4" borderId="6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vertical="center" wrapText="1"/>
    </xf>
    <xf numFmtId="0" fontId="4" fillId="5" borderId="4" xfId="0" applyFont="1" applyFill="1" applyBorder="1" applyAlignment="1">
      <alignment vertical="center" wrapText="1"/>
    </xf>
    <xf numFmtId="0" fontId="4" fillId="5" borderId="5" xfId="0" applyFont="1" applyFill="1" applyBorder="1" applyAlignment="1">
      <alignment vertical="center" wrapText="1"/>
    </xf>
    <xf numFmtId="0" fontId="4" fillId="5" borderId="2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vertical="center" wrapText="1"/>
    </xf>
    <xf numFmtId="164" fontId="4" fillId="5" borderId="5" xfId="0" applyNumberFormat="1" applyFont="1" applyFill="1" applyBorder="1" applyAlignment="1">
      <alignment vertical="center" wrapText="1"/>
    </xf>
    <xf numFmtId="0" fontId="5" fillId="4" borderId="5" xfId="0" applyFont="1" applyFill="1" applyBorder="1" applyAlignment="1">
      <alignment vertical="center" wrapText="1"/>
    </xf>
    <xf numFmtId="164" fontId="5" fillId="4" borderId="5" xfId="0" applyNumberFormat="1" applyFont="1" applyFill="1" applyBorder="1" applyAlignment="1">
      <alignment vertical="center" wrapText="1"/>
    </xf>
    <xf numFmtId="164" fontId="4" fillId="4" borderId="5" xfId="0" applyNumberFormat="1" applyFont="1" applyFill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21" xfId="0" applyBorder="1"/>
    <xf numFmtId="0" fontId="0" fillId="0" borderId="5" xfId="0" applyBorder="1"/>
    <xf numFmtId="0" fontId="12" fillId="0" borderId="7" xfId="0" applyFont="1" applyBorder="1" applyAlignment="1">
      <alignment vertical="center" wrapText="1"/>
    </xf>
    <xf numFmtId="44" fontId="13" fillId="0" borderId="4" xfId="0" applyNumberFormat="1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44" fontId="13" fillId="0" borderId="5" xfId="0" applyNumberFormat="1" applyFont="1" applyBorder="1" applyAlignment="1">
      <alignment vertical="center" wrapText="1"/>
    </xf>
    <xf numFmtId="0" fontId="14" fillId="6" borderId="24" xfId="0" applyFont="1" applyFill="1" applyBorder="1" applyAlignment="1">
      <alignment horizontal="right" vertical="center" wrapText="1"/>
    </xf>
    <xf numFmtId="0" fontId="0" fillId="0" borderId="17" xfId="0" applyBorder="1"/>
    <xf numFmtId="0" fontId="0" fillId="0" borderId="22" xfId="0" applyBorder="1"/>
    <xf numFmtId="0" fontId="11" fillId="0" borderId="18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44" fontId="14" fillId="6" borderId="23" xfId="0" applyNumberFormat="1" applyFont="1" applyFill="1" applyBorder="1" applyAlignment="1" applyProtection="1">
      <alignment vertical="center" wrapText="1"/>
    </xf>
    <xf numFmtId="164" fontId="5" fillId="0" borderId="25" xfId="0" applyNumberFormat="1" applyFont="1" applyBorder="1" applyAlignment="1">
      <alignment vertical="center" wrapText="1"/>
    </xf>
    <xf numFmtId="0" fontId="5" fillId="4" borderId="25" xfId="0" applyFont="1" applyFill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" fillId="0" borderId="25" xfId="0" applyFont="1" applyBorder="1" applyAlignment="1">
      <alignment horizontal="center" vertical="center" wrapText="1"/>
    </xf>
    <xf numFmtId="0" fontId="4" fillId="5" borderId="25" xfId="0" applyFont="1" applyFill="1" applyBorder="1" applyAlignment="1">
      <alignment vertical="center" wrapText="1"/>
    </xf>
    <xf numFmtId="164" fontId="5" fillId="4" borderId="25" xfId="0" applyNumberFormat="1" applyFont="1" applyFill="1" applyBorder="1" applyAlignment="1">
      <alignment vertical="center" wrapText="1"/>
    </xf>
    <xf numFmtId="0" fontId="4" fillId="4" borderId="25" xfId="0" applyFont="1" applyFill="1" applyBorder="1" applyAlignment="1">
      <alignment vertical="center" wrapText="1"/>
    </xf>
    <xf numFmtId="164" fontId="4" fillId="4" borderId="25" xfId="0" applyNumberFormat="1" applyFont="1" applyFill="1" applyBorder="1" applyAlignment="1">
      <alignment vertical="center" wrapText="1"/>
    </xf>
    <xf numFmtId="164" fontId="4" fillId="5" borderId="25" xfId="0" applyNumberFormat="1" applyFont="1" applyFill="1" applyBorder="1" applyAlignment="1">
      <alignment vertical="center" wrapText="1"/>
    </xf>
    <xf numFmtId="0" fontId="7" fillId="0" borderId="13" xfId="0" applyFont="1" applyFill="1" applyBorder="1" applyAlignment="1">
      <alignment wrapText="1"/>
    </xf>
    <xf numFmtId="0" fontId="7" fillId="0" borderId="14" xfId="0" applyFont="1" applyFill="1" applyBorder="1" applyAlignment="1">
      <alignment wrapText="1"/>
    </xf>
    <xf numFmtId="0" fontId="7" fillId="0" borderId="15" xfId="0" applyFont="1" applyFill="1" applyBorder="1" applyAlignment="1">
      <alignment wrapText="1"/>
    </xf>
    <xf numFmtId="0" fontId="1" fillId="3" borderId="10" xfId="0" applyFont="1" applyFill="1" applyBorder="1" applyAlignment="1">
      <alignment horizontal="center" wrapText="1"/>
    </xf>
    <xf numFmtId="0" fontId="1" fillId="3" borderId="11" xfId="0" applyFont="1" applyFill="1" applyBorder="1" applyAlignment="1">
      <alignment horizontal="center" wrapText="1"/>
    </xf>
    <xf numFmtId="0" fontId="1" fillId="3" borderId="12" xfId="0" applyFont="1" applyFill="1" applyBorder="1" applyAlignment="1">
      <alignment horizontal="center" wrapText="1"/>
    </xf>
    <xf numFmtId="0" fontId="0" fillId="0" borderId="13" xfId="0" applyBorder="1" applyAlignment="1"/>
    <xf numFmtId="0" fontId="0" fillId="0" borderId="14" xfId="0" applyBorder="1" applyAlignment="1"/>
    <xf numFmtId="0" fontId="0" fillId="0" borderId="15" xfId="0" applyBorder="1" applyAlignment="1"/>
    <xf numFmtId="0" fontId="0" fillId="0" borderId="13" xfId="0" applyFill="1" applyBorder="1" applyAlignment="1">
      <alignment horizontal="left"/>
    </xf>
    <xf numFmtId="0" fontId="0" fillId="0" borderId="14" xfId="0" applyFill="1" applyBorder="1" applyAlignment="1">
      <alignment horizontal="left"/>
    </xf>
    <xf numFmtId="0" fontId="0" fillId="0" borderId="15" xfId="0" applyFill="1" applyBorder="1" applyAlignment="1">
      <alignment horizontal="left"/>
    </xf>
    <xf numFmtId="0" fontId="0" fillId="0" borderId="0" xfId="0" applyAlignment="1">
      <alignment horizontal="left" wrapText="1"/>
    </xf>
    <xf numFmtId="0" fontId="0" fillId="2" borderId="0" xfId="0" applyFill="1" applyBorder="1" applyAlignment="1">
      <alignment horizontal="left" vertical="top" wrapText="1"/>
    </xf>
    <xf numFmtId="0" fontId="3" fillId="0" borderId="25" xfId="0" applyFont="1" applyBorder="1" applyAlignment="1">
      <alignment horizontal="center" vertical="center" wrapText="1"/>
    </xf>
    <xf numFmtId="0" fontId="4" fillId="4" borderId="25" xfId="0" applyFont="1" applyFill="1" applyBorder="1" applyAlignment="1">
      <alignment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5" borderId="25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left" vertical="top" wrapText="1"/>
    </xf>
    <xf numFmtId="0" fontId="4" fillId="0" borderId="1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4" borderId="7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0" fontId="15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A2" sqref="A2:K2"/>
    </sheetView>
  </sheetViews>
  <sheetFormatPr defaultRowHeight="15" x14ac:dyDescent="0.25"/>
  <cols>
    <col min="11" max="11" width="55" customWidth="1"/>
  </cols>
  <sheetData>
    <row r="1" spans="1:11" ht="15.75" thickBot="1" x14ac:dyDescent="0.3"/>
    <row r="2" spans="1:11" ht="48" customHeight="1" thickTop="1" thickBot="1" x14ac:dyDescent="0.3">
      <c r="A2" s="57" t="s">
        <v>76</v>
      </c>
      <c r="B2" s="58"/>
      <c r="C2" s="58"/>
      <c r="D2" s="58"/>
      <c r="E2" s="58"/>
      <c r="F2" s="58"/>
      <c r="G2" s="58"/>
      <c r="H2" s="58"/>
      <c r="I2" s="58"/>
      <c r="J2" s="58"/>
      <c r="K2" s="59"/>
    </row>
    <row r="3" spans="1:11" ht="15.75" thickTop="1" x14ac:dyDescent="0.25"/>
    <row r="4" spans="1:11" x14ac:dyDescent="0.25">
      <c r="A4" s="60" t="s">
        <v>24</v>
      </c>
      <c r="B4" s="61"/>
      <c r="C4" s="61"/>
      <c r="D4" s="61"/>
      <c r="E4" s="61"/>
      <c r="F4" s="61"/>
      <c r="G4" s="61"/>
      <c r="H4" s="61"/>
      <c r="I4" s="61"/>
      <c r="J4" s="61"/>
      <c r="K4" s="62"/>
    </row>
    <row r="5" spans="1:11" x14ac:dyDescent="0.25">
      <c r="A5" s="60" t="s">
        <v>51</v>
      </c>
      <c r="B5" s="61"/>
      <c r="C5" s="61"/>
      <c r="D5" s="61"/>
      <c r="E5" s="61"/>
      <c r="F5" s="61"/>
      <c r="G5" s="61"/>
      <c r="H5" s="61"/>
      <c r="I5" s="61"/>
      <c r="J5" s="61"/>
      <c r="K5" s="62"/>
    </row>
    <row r="6" spans="1:11" x14ac:dyDescent="0.25">
      <c r="A6" s="63" t="s">
        <v>52</v>
      </c>
      <c r="B6" s="64"/>
      <c r="C6" s="64"/>
      <c r="D6" s="64"/>
      <c r="E6" s="64"/>
      <c r="F6" s="64"/>
      <c r="G6" s="64"/>
      <c r="H6" s="64"/>
      <c r="I6" s="64"/>
      <c r="J6" s="64"/>
      <c r="K6" s="65"/>
    </row>
    <row r="7" spans="1:11" x14ac:dyDescent="0.25">
      <c r="A7" s="60" t="s">
        <v>23</v>
      </c>
      <c r="B7" s="61"/>
      <c r="C7" s="61"/>
      <c r="D7" s="61"/>
      <c r="E7" s="61"/>
      <c r="F7" s="61"/>
      <c r="G7" s="61"/>
      <c r="H7" s="61"/>
      <c r="I7" s="61"/>
      <c r="J7" s="61"/>
      <c r="K7" s="62"/>
    </row>
    <row r="8" spans="1:11" x14ac:dyDescent="0.25">
      <c r="A8" s="60" t="s">
        <v>25</v>
      </c>
      <c r="B8" s="61"/>
      <c r="C8" s="61"/>
      <c r="D8" s="61"/>
      <c r="E8" s="61"/>
      <c r="F8" s="61"/>
      <c r="G8" s="61"/>
      <c r="H8" s="61"/>
      <c r="I8" s="61"/>
      <c r="J8" s="61"/>
      <c r="K8" s="62"/>
    </row>
    <row r="9" spans="1:11" ht="63.75" customHeight="1" x14ac:dyDescent="0.25">
      <c r="A9" s="54" t="s">
        <v>53</v>
      </c>
      <c r="B9" s="55"/>
      <c r="C9" s="55"/>
      <c r="D9" s="55"/>
      <c r="E9" s="55"/>
      <c r="F9" s="55"/>
      <c r="G9" s="55"/>
      <c r="H9" s="55"/>
      <c r="I9" s="55"/>
      <c r="J9" s="55"/>
      <c r="K9" s="56"/>
    </row>
  </sheetData>
  <mergeCells count="7">
    <mergeCell ref="A9:K9"/>
    <mergeCell ref="A2:K2"/>
    <mergeCell ref="A4:K4"/>
    <mergeCell ref="A5:K5"/>
    <mergeCell ref="A6:K6"/>
    <mergeCell ref="A7:K7"/>
    <mergeCell ref="A8:K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2"/>
  <sheetViews>
    <sheetView zoomScaleNormal="100" workbookViewId="0">
      <selection activeCell="C15" sqref="C15"/>
    </sheetView>
  </sheetViews>
  <sheetFormatPr defaultRowHeight="15" x14ac:dyDescent="0.25"/>
  <cols>
    <col min="1" max="1" width="23" style="1" bestFit="1" customWidth="1"/>
    <col min="2" max="2" width="32.85546875" style="1" customWidth="1"/>
    <col min="3" max="3" width="21.140625" style="1" bestFit="1" customWidth="1"/>
    <col min="4" max="4" width="22.28515625" style="1" customWidth="1"/>
    <col min="5" max="5" width="17.5703125" style="1" customWidth="1"/>
  </cols>
  <sheetData>
    <row r="1" spans="1:10" ht="108" customHeight="1" x14ac:dyDescent="0.25">
      <c r="A1" s="68" t="s">
        <v>77</v>
      </c>
      <c r="B1" s="68"/>
      <c r="C1" s="68"/>
      <c r="D1" s="68"/>
      <c r="E1" s="68"/>
      <c r="F1" s="5"/>
      <c r="G1" s="5"/>
      <c r="H1" s="5"/>
      <c r="I1" s="5"/>
      <c r="J1" s="5"/>
    </row>
    <row r="2" spans="1:10" x14ac:dyDescent="0.25">
      <c r="A2" s="70" t="s">
        <v>34</v>
      </c>
      <c r="B2" s="70"/>
      <c r="C2" s="70"/>
      <c r="D2" s="70"/>
      <c r="E2" s="70"/>
    </row>
    <row r="3" spans="1:10" ht="15.75" x14ac:dyDescent="0.25">
      <c r="A3" s="47" t="s">
        <v>75</v>
      </c>
      <c r="B3" s="47" t="s">
        <v>73</v>
      </c>
      <c r="C3" s="47" t="s">
        <v>15</v>
      </c>
      <c r="D3" s="47" t="s">
        <v>16</v>
      </c>
      <c r="E3" s="48" t="s">
        <v>17</v>
      </c>
    </row>
    <row r="4" spans="1:10" x14ac:dyDescent="0.25">
      <c r="A4" s="49" t="s">
        <v>0</v>
      </c>
      <c r="B4" s="49"/>
      <c r="C4" s="49"/>
      <c r="D4" s="49"/>
      <c r="E4" s="49"/>
    </row>
    <row r="5" spans="1:10" s="24" customFormat="1" x14ac:dyDescent="0.25">
      <c r="A5" s="70" t="s">
        <v>37</v>
      </c>
      <c r="B5" s="70"/>
      <c r="C5" s="70"/>
      <c r="D5" s="70"/>
      <c r="E5" s="70"/>
    </row>
    <row r="6" spans="1:10" x14ac:dyDescent="0.25">
      <c r="A6" s="46" t="s">
        <v>71</v>
      </c>
      <c r="B6" s="46" t="s">
        <v>72</v>
      </c>
      <c r="C6" s="45">
        <v>0</v>
      </c>
      <c r="D6" s="46">
        <v>2000</v>
      </c>
      <c r="E6" s="50">
        <f>SUM(C6*D6)</f>
        <v>0</v>
      </c>
    </row>
    <row r="7" spans="1:10" x14ac:dyDescent="0.25">
      <c r="A7" s="46" t="s">
        <v>35</v>
      </c>
      <c r="B7" s="46" t="s">
        <v>54</v>
      </c>
      <c r="C7" s="45">
        <v>0</v>
      </c>
      <c r="D7" s="46">
        <v>2000</v>
      </c>
      <c r="E7" s="50">
        <f t="shared" ref="E7:E9" si="0">SUM(C7*D7)</f>
        <v>0</v>
      </c>
    </row>
    <row r="8" spans="1:10" x14ac:dyDescent="0.25">
      <c r="A8" s="46" t="s">
        <v>36</v>
      </c>
      <c r="B8" s="46" t="s">
        <v>55</v>
      </c>
      <c r="C8" s="45">
        <v>0</v>
      </c>
      <c r="D8" s="46">
        <v>2000</v>
      </c>
      <c r="E8" s="50">
        <f t="shared" si="0"/>
        <v>0</v>
      </c>
    </row>
    <row r="9" spans="1:10" x14ac:dyDescent="0.25">
      <c r="A9" s="46" t="s">
        <v>33</v>
      </c>
      <c r="B9" s="46" t="s">
        <v>57</v>
      </c>
      <c r="C9" s="45">
        <v>0</v>
      </c>
      <c r="D9" s="46">
        <v>2000</v>
      </c>
      <c r="E9" s="50">
        <f t="shared" si="0"/>
        <v>0</v>
      </c>
    </row>
    <row r="10" spans="1:10" x14ac:dyDescent="0.25">
      <c r="A10" s="51"/>
      <c r="B10" s="51"/>
      <c r="C10" s="69" t="s">
        <v>18</v>
      </c>
      <c r="D10" s="69"/>
      <c r="E10" s="52">
        <f>SUM(E6:E9)</f>
        <v>0</v>
      </c>
    </row>
    <row r="11" spans="1:10" x14ac:dyDescent="0.25">
      <c r="A11" s="49" t="s">
        <v>1</v>
      </c>
      <c r="B11" s="49"/>
      <c r="C11" s="49"/>
      <c r="D11" s="49"/>
      <c r="E11" s="49"/>
    </row>
    <row r="12" spans="1:10" s="25" customFormat="1" x14ac:dyDescent="0.25">
      <c r="A12" s="70" t="s">
        <v>37</v>
      </c>
      <c r="B12" s="70"/>
      <c r="C12" s="70"/>
      <c r="D12" s="70"/>
      <c r="E12" s="70"/>
    </row>
    <row r="13" spans="1:10" x14ac:dyDescent="0.25">
      <c r="A13" s="46" t="s">
        <v>71</v>
      </c>
      <c r="B13" s="46" t="s">
        <v>72</v>
      </c>
      <c r="C13" s="45">
        <v>0</v>
      </c>
      <c r="D13" s="46">
        <v>2000</v>
      </c>
      <c r="E13" s="50">
        <f>SUM(C13*D13)</f>
        <v>0</v>
      </c>
    </row>
    <row r="14" spans="1:10" x14ac:dyDescent="0.25">
      <c r="A14" s="46" t="s">
        <v>35</v>
      </c>
      <c r="B14" s="46" t="s">
        <v>54</v>
      </c>
      <c r="C14" s="45">
        <v>0</v>
      </c>
      <c r="D14" s="46">
        <v>2000</v>
      </c>
      <c r="E14" s="50">
        <f t="shared" ref="E14:E16" si="1">SUM(C14*D14)</f>
        <v>0</v>
      </c>
    </row>
    <row r="15" spans="1:10" x14ac:dyDescent="0.25">
      <c r="A15" s="46" t="s">
        <v>36</v>
      </c>
      <c r="B15" s="46" t="s">
        <v>55</v>
      </c>
      <c r="C15" s="45">
        <v>0</v>
      </c>
      <c r="D15" s="46">
        <v>2000</v>
      </c>
      <c r="E15" s="50">
        <f t="shared" si="1"/>
        <v>0</v>
      </c>
    </row>
    <row r="16" spans="1:10" x14ac:dyDescent="0.25">
      <c r="A16" s="46" t="s">
        <v>33</v>
      </c>
      <c r="B16" s="46" t="s">
        <v>57</v>
      </c>
      <c r="C16" s="45">
        <v>0</v>
      </c>
      <c r="D16" s="46">
        <v>2000</v>
      </c>
      <c r="E16" s="50">
        <f t="shared" si="1"/>
        <v>0</v>
      </c>
    </row>
    <row r="17" spans="1:5" x14ac:dyDescent="0.25">
      <c r="A17" s="51"/>
      <c r="B17" s="51"/>
      <c r="C17" s="69" t="s">
        <v>10</v>
      </c>
      <c r="D17" s="69"/>
      <c r="E17" s="52">
        <f>SUM(E13:E16)</f>
        <v>0</v>
      </c>
    </row>
    <row r="18" spans="1:5" x14ac:dyDescent="0.25">
      <c r="A18" s="49" t="s">
        <v>2</v>
      </c>
      <c r="B18" s="49"/>
      <c r="C18" s="49"/>
      <c r="D18" s="49"/>
      <c r="E18" s="49"/>
    </row>
    <row r="19" spans="1:5" s="26" customFormat="1" x14ac:dyDescent="0.25">
      <c r="A19" s="70" t="s">
        <v>37</v>
      </c>
      <c r="B19" s="70"/>
      <c r="C19" s="70"/>
      <c r="D19" s="70"/>
      <c r="E19" s="70"/>
    </row>
    <row r="20" spans="1:5" x14ac:dyDescent="0.25">
      <c r="A20" s="46" t="s">
        <v>71</v>
      </c>
      <c r="B20" s="46" t="s">
        <v>72</v>
      </c>
      <c r="C20" s="45">
        <v>0</v>
      </c>
      <c r="D20" s="46">
        <v>2000</v>
      </c>
      <c r="E20" s="50">
        <f>SUM(C20*D20)</f>
        <v>0</v>
      </c>
    </row>
    <row r="21" spans="1:5" x14ac:dyDescent="0.25">
      <c r="A21" s="46" t="s">
        <v>35</v>
      </c>
      <c r="B21" s="46" t="s">
        <v>54</v>
      </c>
      <c r="C21" s="45">
        <v>0</v>
      </c>
      <c r="D21" s="46">
        <v>2000</v>
      </c>
      <c r="E21" s="50">
        <f t="shared" ref="E21:E23" si="2">SUM(C21*D21)</f>
        <v>0</v>
      </c>
    </row>
    <row r="22" spans="1:5" x14ac:dyDescent="0.25">
      <c r="A22" s="46" t="s">
        <v>36</v>
      </c>
      <c r="B22" s="46" t="s">
        <v>55</v>
      </c>
      <c r="C22" s="45">
        <v>0</v>
      </c>
      <c r="D22" s="46">
        <v>2000</v>
      </c>
      <c r="E22" s="50">
        <f t="shared" si="2"/>
        <v>0</v>
      </c>
    </row>
    <row r="23" spans="1:5" x14ac:dyDescent="0.25">
      <c r="A23" s="46" t="s">
        <v>33</v>
      </c>
      <c r="B23" s="46" t="s">
        <v>57</v>
      </c>
      <c r="C23" s="45">
        <v>0</v>
      </c>
      <c r="D23" s="46">
        <v>2000</v>
      </c>
      <c r="E23" s="50">
        <f t="shared" si="2"/>
        <v>0</v>
      </c>
    </row>
    <row r="24" spans="1:5" x14ac:dyDescent="0.25">
      <c r="A24" s="51"/>
      <c r="B24" s="51"/>
      <c r="C24" s="69" t="s">
        <v>11</v>
      </c>
      <c r="D24" s="69"/>
      <c r="E24" s="52">
        <f>SUM(E20:E23)</f>
        <v>0</v>
      </c>
    </row>
    <row r="25" spans="1:5" x14ac:dyDescent="0.25">
      <c r="A25" s="49" t="s">
        <v>68</v>
      </c>
      <c r="B25" s="49"/>
      <c r="C25" s="49"/>
      <c r="D25" s="49"/>
      <c r="E25" s="49"/>
    </row>
    <row r="26" spans="1:5" s="27" customFormat="1" x14ac:dyDescent="0.25">
      <c r="A26" s="70" t="s">
        <v>37</v>
      </c>
      <c r="B26" s="70"/>
      <c r="C26" s="70"/>
      <c r="D26" s="70"/>
      <c r="E26" s="70"/>
    </row>
    <row r="27" spans="1:5" x14ac:dyDescent="0.25">
      <c r="A27" s="46" t="s">
        <v>71</v>
      </c>
      <c r="B27" s="46" t="s">
        <v>72</v>
      </c>
      <c r="C27" s="45">
        <v>0</v>
      </c>
      <c r="D27" s="46">
        <v>2000</v>
      </c>
      <c r="E27" s="50">
        <f>SUM(C27*D27)</f>
        <v>0</v>
      </c>
    </row>
    <row r="28" spans="1:5" x14ac:dyDescent="0.25">
      <c r="A28" s="46" t="s">
        <v>35</v>
      </c>
      <c r="B28" s="46" t="s">
        <v>54</v>
      </c>
      <c r="C28" s="45">
        <v>0</v>
      </c>
      <c r="D28" s="46">
        <v>2000</v>
      </c>
      <c r="E28" s="50">
        <f t="shared" ref="E28:E30" si="3">SUM(C28*D28)</f>
        <v>0</v>
      </c>
    </row>
    <row r="29" spans="1:5" x14ac:dyDescent="0.25">
      <c r="A29" s="46" t="s">
        <v>36</v>
      </c>
      <c r="B29" s="46" t="s">
        <v>55</v>
      </c>
      <c r="C29" s="45">
        <v>0</v>
      </c>
      <c r="D29" s="46">
        <v>2000</v>
      </c>
      <c r="E29" s="50">
        <f t="shared" si="3"/>
        <v>0</v>
      </c>
    </row>
    <row r="30" spans="1:5" x14ac:dyDescent="0.25">
      <c r="A30" s="46" t="s">
        <v>33</v>
      </c>
      <c r="B30" s="46" t="s">
        <v>57</v>
      </c>
      <c r="C30" s="45">
        <v>0</v>
      </c>
      <c r="D30" s="46">
        <v>2000</v>
      </c>
      <c r="E30" s="50">
        <f t="shared" si="3"/>
        <v>0</v>
      </c>
    </row>
    <row r="31" spans="1:5" x14ac:dyDescent="0.25">
      <c r="A31" s="51"/>
      <c r="B31" s="51"/>
      <c r="C31" s="69" t="s">
        <v>13</v>
      </c>
      <c r="D31" s="69"/>
      <c r="E31" s="52">
        <f>SUM(E27:E30)</f>
        <v>0</v>
      </c>
    </row>
    <row r="32" spans="1:5" x14ac:dyDescent="0.25">
      <c r="A32" s="49" t="s">
        <v>69</v>
      </c>
      <c r="B32" s="49"/>
      <c r="C32" s="49"/>
      <c r="D32" s="49"/>
      <c r="E32" s="49"/>
    </row>
    <row r="33" spans="1:5" s="28" customFormat="1" x14ac:dyDescent="0.25">
      <c r="A33" s="70" t="s">
        <v>37</v>
      </c>
      <c r="B33" s="70"/>
      <c r="C33" s="70"/>
      <c r="D33" s="70"/>
      <c r="E33" s="70"/>
    </row>
    <row r="34" spans="1:5" x14ac:dyDescent="0.25">
      <c r="A34" s="46" t="s">
        <v>71</v>
      </c>
      <c r="B34" s="46" t="s">
        <v>72</v>
      </c>
      <c r="C34" s="45">
        <v>0</v>
      </c>
      <c r="D34" s="46">
        <v>2000</v>
      </c>
      <c r="E34" s="50">
        <f>SUM(C34*D34)</f>
        <v>0</v>
      </c>
    </row>
    <row r="35" spans="1:5" x14ac:dyDescent="0.25">
      <c r="A35" s="46" t="s">
        <v>35</v>
      </c>
      <c r="B35" s="46" t="s">
        <v>54</v>
      </c>
      <c r="C35" s="45">
        <v>0</v>
      </c>
      <c r="D35" s="46">
        <v>2000</v>
      </c>
      <c r="E35" s="50">
        <f t="shared" ref="E35:E37" si="4">SUM(C35*D35)</f>
        <v>0</v>
      </c>
    </row>
    <row r="36" spans="1:5" x14ac:dyDescent="0.25">
      <c r="A36" s="46" t="s">
        <v>36</v>
      </c>
      <c r="B36" s="46" t="s">
        <v>55</v>
      </c>
      <c r="C36" s="45">
        <v>0</v>
      </c>
      <c r="D36" s="46">
        <v>2000</v>
      </c>
      <c r="E36" s="50">
        <f t="shared" si="4"/>
        <v>0</v>
      </c>
    </row>
    <row r="37" spans="1:5" x14ac:dyDescent="0.25">
      <c r="A37" s="46" t="s">
        <v>33</v>
      </c>
      <c r="B37" s="46" t="s">
        <v>57</v>
      </c>
      <c r="C37" s="45">
        <v>0</v>
      </c>
      <c r="D37" s="46">
        <v>2000</v>
      </c>
      <c r="E37" s="50">
        <f t="shared" si="4"/>
        <v>0</v>
      </c>
    </row>
    <row r="38" spans="1:5" x14ac:dyDescent="0.25">
      <c r="A38" s="51"/>
      <c r="B38" s="51"/>
      <c r="C38" s="69" t="s">
        <v>12</v>
      </c>
      <c r="D38" s="69"/>
      <c r="E38" s="52">
        <f>SUM(E34:E37)</f>
        <v>0</v>
      </c>
    </row>
    <row r="39" spans="1:5" ht="26.25" customHeight="1" x14ac:dyDescent="0.25">
      <c r="A39" s="71" t="s">
        <v>38</v>
      </c>
      <c r="B39" s="71"/>
      <c r="C39" s="71"/>
      <c r="D39" s="71"/>
      <c r="E39" s="53">
        <f>SUM(E38,E31,E24,E17,E10)</f>
        <v>0</v>
      </c>
    </row>
    <row r="40" spans="1:5" ht="24" customHeight="1" x14ac:dyDescent="0.25">
      <c r="A40" s="67" t="s">
        <v>14</v>
      </c>
      <c r="B40" s="67"/>
      <c r="C40" s="67"/>
      <c r="D40" s="67"/>
      <c r="E40" s="67"/>
    </row>
    <row r="41" spans="1:5" ht="15" customHeight="1" x14ac:dyDescent="0.25">
      <c r="A41" s="66"/>
      <c r="B41" s="66"/>
      <c r="C41" s="66"/>
      <c r="D41" s="66"/>
      <c r="E41" s="66"/>
    </row>
    <row r="42" spans="1:5" x14ac:dyDescent="0.25">
      <c r="A42"/>
      <c r="B42"/>
    </row>
    <row r="43" spans="1:5" x14ac:dyDescent="0.25">
      <c r="A43" s="8" t="s">
        <v>19</v>
      </c>
      <c r="B43" s="9"/>
    </row>
    <row r="44" spans="1:5" x14ac:dyDescent="0.25">
      <c r="A44" s="10"/>
      <c r="B44" s="11"/>
    </row>
    <row r="45" spans="1:5" x14ac:dyDescent="0.25">
      <c r="A45" s="8" t="s">
        <v>20</v>
      </c>
      <c r="B45" s="9"/>
    </row>
    <row r="46" spans="1:5" x14ac:dyDescent="0.25">
      <c r="A46" s="10"/>
      <c r="B46" s="11"/>
    </row>
    <row r="47" spans="1:5" x14ac:dyDescent="0.25">
      <c r="A47" s="8" t="s">
        <v>21</v>
      </c>
      <c r="B47" s="9"/>
    </row>
    <row r="48" spans="1:5" x14ac:dyDescent="0.25">
      <c r="A48" s="10"/>
      <c r="B48" s="11"/>
    </row>
    <row r="49" spans="1:2" x14ac:dyDescent="0.25">
      <c r="A49" s="10"/>
      <c r="B49" s="11"/>
    </row>
    <row r="50" spans="1:2" x14ac:dyDescent="0.25">
      <c r="A50" s="8" t="s">
        <v>22</v>
      </c>
      <c r="B50" s="9"/>
    </row>
    <row r="51" spans="1:2" x14ac:dyDescent="0.25">
      <c r="A51" s="12"/>
      <c r="B51" s="13"/>
    </row>
    <row r="52" spans="1:2" x14ac:dyDescent="0.25">
      <c r="A52" s="12"/>
      <c r="B52" s="13"/>
    </row>
  </sheetData>
  <mergeCells count="15">
    <mergeCell ref="A41:E41"/>
    <mergeCell ref="A40:E40"/>
    <mergeCell ref="A1:E1"/>
    <mergeCell ref="C10:D10"/>
    <mergeCell ref="C17:D17"/>
    <mergeCell ref="C24:D24"/>
    <mergeCell ref="C31:D31"/>
    <mergeCell ref="C38:D38"/>
    <mergeCell ref="A2:E2"/>
    <mergeCell ref="A5:E5"/>
    <mergeCell ref="A12:E12"/>
    <mergeCell ref="A19:E19"/>
    <mergeCell ref="A26:E26"/>
    <mergeCell ref="A33:E33"/>
    <mergeCell ref="A39:D39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97"/>
  <sheetViews>
    <sheetView zoomScaleNormal="100" workbookViewId="0">
      <selection activeCell="C5" sqref="C5"/>
    </sheetView>
  </sheetViews>
  <sheetFormatPr defaultRowHeight="15" x14ac:dyDescent="0.25"/>
  <cols>
    <col min="1" max="1" width="23" style="1" bestFit="1" customWidth="1"/>
    <col min="2" max="2" width="31.85546875" style="1" customWidth="1"/>
    <col min="3" max="3" width="21.140625" style="1" bestFit="1" customWidth="1"/>
    <col min="4" max="4" width="22.28515625" style="1" customWidth="1"/>
    <col min="5" max="5" width="17.5703125" style="1" customWidth="1"/>
  </cols>
  <sheetData>
    <row r="1" spans="1:10" ht="108" customHeight="1" thickBot="1" x14ac:dyDescent="0.3">
      <c r="A1" s="79" t="s">
        <v>78</v>
      </c>
      <c r="B1" s="80"/>
      <c r="C1" s="80"/>
      <c r="D1" s="80"/>
      <c r="E1" s="81"/>
      <c r="F1" s="5"/>
      <c r="G1" s="5"/>
      <c r="H1" s="5"/>
      <c r="I1" s="5"/>
      <c r="J1" s="5"/>
    </row>
    <row r="2" spans="1:10" ht="15.75" thickBot="1" x14ac:dyDescent="0.3">
      <c r="A2" s="73" t="s">
        <v>30</v>
      </c>
      <c r="B2" s="74"/>
      <c r="C2" s="74"/>
      <c r="D2" s="74"/>
      <c r="E2" s="75"/>
    </row>
    <row r="3" spans="1:10" ht="32.25" thickBot="1" x14ac:dyDescent="0.3">
      <c r="A3" s="2" t="s">
        <v>74</v>
      </c>
      <c r="B3" s="4" t="s">
        <v>73</v>
      </c>
      <c r="C3" s="3" t="s">
        <v>15</v>
      </c>
      <c r="D3" s="3" t="s">
        <v>16</v>
      </c>
      <c r="E3" s="6" t="s">
        <v>17</v>
      </c>
    </row>
    <row r="4" spans="1:10" ht="15.75" thickBot="1" x14ac:dyDescent="0.3">
      <c r="A4" s="16" t="s">
        <v>0</v>
      </c>
      <c r="B4" s="17"/>
      <c r="C4" s="18"/>
      <c r="D4" s="18"/>
      <c r="E4" s="18"/>
    </row>
    <row r="5" spans="1:10" ht="15.75" thickBot="1" x14ac:dyDescent="0.3">
      <c r="A5" s="14" t="s">
        <v>27</v>
      </c>
      <c r="B5" s="46" t="s">
        <v>54</v>
      </c>
      <c r="C5" s="7">
        <v>0</v>
      </c>
      <c r="D5" s="21">
        <v>3000</v>
      </c>
      <c r="E5" s="22">
        <f>SUM(C5*D5)</f>
        <v>0</v>
      </c>
    </row>
    <row r="6" spans="1:10" ht="15.75" thickBot="1" x14ac:dyDescent="0.3">
      <c r="A6" s="14" t="s">
        <v>31</v>
      </c>
      <c r="B6" s="46" t="s">
        <v>55</v>
      </c>
      <c r="C6" s="7">
        <v>0</v>
      </c>
      <c r="D6" s="21">
        <v>500</v>
      </c>
      <c r="E6" s="22">
        <f t="shared" ref="E6:E18" si="0">SUM(C6*D6)</f>
        <v>0</v>
      </c>
    </row>
    <row r="7" spans="1:10" ht="15.75" thickBot="1" x14ac:dyDescent="0.3">
      <c r="A7" s="14" t="s">
        <v>32</v>
      </c>
      <c r="B7" s="46" t="s">
        <v>56</v>
      </c>
      <c r="C7" s="7">
        <v>0</v>
      </c>
      <c r="D7" s="21">
        <v>2000</v>
      </c>
      <c r="E7" s="22">
        <f t="shared" si="0"/>
        <v>0</v>
      </c>
    </row>
    <row r="8" spans="1:10" ht="26.25" thickBot="1" x14ac:dyDescent="0.3">
      <c r="A8" s="14" t="s">
        <v>33</v>
      </c>
      <c r="B8" s="46" t="s">
        <v>57</v>
      </c>
      <c r="C8" s="7">
        <v>0</v>
      </c>
      <c r="D8" s="21">
        <v>1000</v>
      </c>
      <c r="E8" s="22">
        <f t="shared" si="0"/>
        <v>0</v>
      </c>
    </row>
    <row r="9" spans="1:10" ht="26.25" thickBot="1" x14ac:dyDescent="0.3">
      <c r="A9" s="14" t="s">
        <v>28</v>
      </c>
      <c r="B9" s="46" t="s">
        <v>58</v>
      </c>
      <c r="C9" s="7">
        <v>0</v>
      </c>
      <c r="D9" s="21">
        <v>2000</v>
      </c>
      <c r="E9" s="22">
        <f t="shared" si="0"/>
        <v>0</v>
      </c>
    </row>
    <row r="10" spans="1:10" ht="26.25" thickBot="1" x14ac:dyDescent="0.3">
      <c r="A10" s="14" t="s">
        <v>3</v>
      </c>
      <c r="B10" s="46" t="s">
        <v>59</v>
      </c>
      <c r="C10" s="7">
        <v>0</v>
      </c>
      <c r="D10" s="21">
        <v>2000</v>
      </c>
      <c r="E10" s="22">
        <f t="shared" si="0"/>
        <v>0</v>
      </c>
    </row>
    <row r="11" spans="1:10" ht="15.75" thickBot="1" x14ac:dyDescent="0.3">
      <c r="A11" s="14" t="s">
        <v>26</v>
      </c>
      <c r="B11" s="46" t="s">
        <v>60</v>
      </c>
      <c r="C11" s="7">
        <v>0</v>
      </c>
      <c r="D11" s="21">
        <v>250</v>
      </c>
      <c r="E11" s="22">
        <f t="shared" si="0"/>
        <v>0</v>
      </c>
    </row>
    <row r="12" spans="1:10" ht="15.75" thickBot="1" x14ac:dyDescent="0.3">
      <c r="A12" s="14" t="s">
        <v>29</v>
      </c>
      <c r="B12" s="46" t="s">
        <v>61</v>
      </c>
      <c r="C12" s="7">
        <v>0</v>
      </c>
      <c r="D12" s="21">
        <v>250</v>
      </c>
      <c r="E12" s="22">
        <f t="shared" si="0"/>
        <v>0</v>
      </c>
    </row>
    <row r="13" spans="1:10" ht="26.25" thickBot="1" x14ac:dyDescent="0.3">
      <c r="A13" s="14" t="s">
        <v>4</v>
      </c>
      <c r="B13" s="46" t="s">
        <v>62</v>
      </c>
      <c r="C13" s="7">
        <v>0</v>
      </c>
      <c r="D13" s="21">
        <v>250</v>
      </c>
      <c r="E13" s="22">
        <f t="shared" si="0"/>
        <v>0</v>
      </c>
    </row>
    <row r="14" spans="1:10" ht="26.25" thickBot="1" x14ac:dyDescent="0.3">
      <c r="A14" s="14" t="s">
        <v>5</v>
      </c>
      <c r="B14" s="46" t="s">
        <v>63</v>
      </c>
      <c r="C14" s="7">
        <v>0</v>
      </c>
      <c r="D14" s="21">
        <v>250</v>
      </c>
      <c r="E14" s="22">
        <f t="shared" si="0"/>
        <v>0</v>
      </c>
    </row>
    <row r="15" spans="1:10" ht="26.25" thickBot="1" x14ac:dyDescent="0.3">
      <c r="A15" s="14" t="s">
        <v>6</v>
      </c>
      <c r="B15" s="46" t="s">
        <v>64</v>
      </c>
      <c r="C15" s="7">
        <v>0</v>
      </c>
      <c r="D15" s="21">
        <v>250</v>
      </c>
      <c r="E15" s="22">
        <f t="shared" si="0"/>
        <v>0</v>
      </c>
    </row>
    <row r="16" spans="1:10" ht="26.25" thickBot="1" x14ac:dyDescent="0.3">
      <c r="A16" s="14" t="s">
        <v>7</v>
      </c>
      <c r="B16" s="46" t="s">
        <v>65</v>
      </c>
      <c r="C16" s="7">
        <v>0</v>
      </c>
      <c r="D16" s="21">
        <v>250</v>
      </c>
      <c r="E16" s="22">
        <f t="shared" si="0"/>
        <v>0</v>
      </c>
    </row>
    <row r="17" spans="1:5" ht="15.75" thickBot="1" x14ac:dyDescent="0.3">
      <c r="A17" s="14" t="s">
        <v>8</v>
      </c>
      <c r="B17" s="46" t="s">
        <v>66</v>
      </c>
      <c r="C17" s="7">
        <v>0</v>
      </c>
      <c r="D17" s="21">
        <v>250</v>
      </c>
      <c r="E17" s="22">
        <f t="shared" si="0"/>
        <v>0</v>
      </c>
    </row>
    <row r="18" spans="1:5" ht="26.25" thickBot="1" x14ac:dyDescent="0.3">
      <c r="A18" s="14" t="s">
        <v>9</v>
      </c>
      <c r="B18" s="46" t="s">
        <v>67</v>
      </c>
      <c r="C18" s="7">
        <v>0</v>
      </c>
      <c r="D18" s="21">
        <v>2000</v>
      </c>
      <c r="E18" s="22">
        <f t="shared" si="0"/>
        <v>0</v>
      </c>
    </row>
    <row r="19" spans="1:5" ht="15.75" thickBot="1" x14ac:dyDescent="0.3">
      <c r="A19" s="15"/>
      <c r="B19" s="19"/>
      <c r="C19" s="82" t="s">
        <v>18</v>
      </c>
      <c r="D19" s="83"/>
      <c r="E19" s="23">
        <f>SUM(E5:E18)</f>
        <v>0</v>
      </c>
    </row>
    <row r="20" spans="1:5" ht="15.75" thickBot="1" x14ac:dyDescent="0.3">
      <c r="A20" s="16" t="s">
        <v>1</v>
      </c>
      <c r="B20" s="17"/>
      <c r="C20" s="18"/>
      <c r="D20" s="18"/>
      <c r="E20" s="18"/>
    </row>
    <row r="21" spans="1:5" ht="15.75" thickBot="1" x14ac:dyDescent="0.3">
      <c r="A21" s="14" t="str">
        <f>A5</f>
        <v>Project Manager</v>
      </c>
      <c r="B21" s="46" t="str">
        <f>B5</f>
        <v>2.10.96 Project Manager</v>
      </c>
      <c r="C21" s="7">
        <v>0</v>
      </c>
      <c r="D21" s="21">
        <f>D5</f>
        <v>3000</v>
      </c>
      <c r="E21" s="22">
        <f>SUM(C21*D21)</f>
        <v>0</v>
      </c>
    </row>
    <row r="22" spans="1:5" ht="15.75" thickBot="1" x14ac:dyDescent="0.3">
      <c r="A22" s="14" t="str">
        <f t="shared" ref="A22:B34" si="1">A6</f>
        <v xml:space="preserve">Senior Network Support </v>
      </c>
      <c r="B22" s="46" t="str">
        <f t="shared" si="1"/>
        <v>2.10.53 Engineer, Network (Senior)</v>
      </c>
      <c r="C22" s="7">
        <v>0</v>
      </c>
      <c r="D22" s="21">
        <f t="shared" ref="D22:D34" si="2">D6</f>
        <v>500</v>
      </c>
      <c r="E22" s="22">
        <f t="shared" ref="E22:E34" si="3">SUM(C22*D22)</f>
        <v>0</v>
      </c>
    </row>
    <row r="23" spans="1:5" ht="15.75" thickBot="1" x14ac:dyDescent="0.3">
      <c r="A23" s="14" t="str">
        <f t="shared" si="1"/>
        <v xml:space="preserve">Junior Network Support </v>
      </c>
      <c r="B23" s="46" t="str">
        <f t="shared" si="1"/>
        <v>2.10.52 Engineer, Network (Junior)</v>
      </c>
      <c r="C23" s="7">
        <v>0</v>
      </c>
      <c r="D23" s="21">
        <f t="shared" si="2"/>
        <v>2000</v>
      </c>
      <c r="E23" s="22">
        <f t="shared" si="3"/>
        <v>0</v>
      </c>
    </row>
    <row r="24" spans="1:5" ht="26.25" thickBot="1" x14ac:dyDescent="0.3">
      <c r="A24" s="14" t="str">
        <f t="shared" si="1"/>
        <v>System Application Analyst</v>
      </c>
      <c r="B24" s="46" t="str">
        <f t="shared" si="1"/>
        <v>2.10.12 Applications Development Expert</v>
      </c>
      <c r="C24" s="7">
        <v>0</v>
      </c>
      <c r="D24" s="21">
        <f t="shared" si="2"/>
        <v>1000</v>
      </c>
      <c r="E24" s="22">
        <f t="shared" si="3"/>
        <v>0</v>
      </c>
    </row>
    <row r="25" spans="1:5" ht="26.25" thickBot="1" x14ac:dyDescent="0.3">
      <c r="A25" s="14" t="str">
        <f t="shared" si="1"/>
        <v>Business Analyst</v>
      </c>
      <c r="B25" s="46" t="str">
        <f t="shared" si="1"/>
        <v>2.10.4 Analyst, Computer Systems (Junior)</v>
      </c>
      <c r="C25" s="7">
        <v>0</v>
      </c>
      <c r="D25" s="21">
        <f t="shared" si="2"/>
        <v>2000</v>
      </c>
      <c r="E25" s="22">
        <f t="shared" si="3"/>
        <v>0</v>
      </c>
    </row>
    <row r="26" spans="1:5" ht="26.25" thickBot="1" x14ac:dyDescent="0.3">
      <c r="A26" s="14" t="str">
        <f t="shared" si="1"/>
        <v>Information Technology Subject Matter Expert</v>
      </c>
      <c r="B26" s="46" t="str">
        <f t="shared" si="1"/>
        <v>2.10.103 Subject Matter Expert</v>
      </c>
      <c r="C26" s="7">
        <v>0</v>
      </c>
      <c r="D26" s="21">
        <f t="shared" si="2"/>
        <v>2000</v>
      </c>
      <c r="E26" s="22">
        <f t="shared" si="3"/>
        <v>0</v>
      </c>
    </row>
    <row r="27" spans="1:5" ht="15.75" thickBot="1" x14ac:dyDescent="0.3">
      <c r="A27" s="14" t="str">
        <f t="shared" si="1"/>
        <v>Data Security Specialist</v>
      </c>
      <c r="B27" s="46" t="str">
        <f t="shared" si="1"/>
        <v>2.10.102 Security, Data Specialist</v>
      </c>
      <c r="C27" s="7">
        <v>0</v>
      </c>
      <c r="D27" s="21">
        <f t="shared" si="2"/>
        <v>250</v>
      </c>
      <c r="E27" s="22">
        <f t="shared" si="3"/>
        <v>0</v>
      </c>
    </row>
    <row r="28" spans="1:5" ht="15.75" thickBot="1" x14ac:dyDescent="0.3">
      <c r="A28" s="14" t="str">
        <f t="shared" si="1"/>
        <v>Technical Communicator</v>
      </c>
      <c r="B28" s="46" t="str">
        <f t="shared" si="1"/>
        <v>2.10.115 Technical Writer/Editor</v>
      </c>
      <c r="C28" s="7">
        <v>0</v>
      </c>
      <c r="D28" s="21">
        <f t="shared" si="2"/>
        <v>250</v>
      </c>
      <c r="E28" s="22">
        <f t="shared" si="3"/>
        <v>0</v>
      </c>
    </row>
    <row r="29" spans="1:5" ht="26.25" thickBot="1" x14ac:dyDescent="0.3">
      <c r="A29" s="14" t="str">
        <f t="shared" si="1"/>
        <v>Senior Database Analyst</v>
      </c>
      <c r="B29" s="46" t="str">
        <f t="shared" si="1"/>
        <v>2.10.40 Database Management Specialist (Senior)</v>
      </c>
      <c r="C29" s="7">
        <v>0</v>
      </c>
      <c r="D29" s="21">
        <f t="shared" si="2"/>
        <v>250</v>
      </c>
      <c r="E29" s="22">
        <f t="shared" si="3"/>
        <v>0</v>
      </c>
    </row>
    <row r="30" spans="1:5" ht="26.25" thickBot="1" x14ac:dyDescent="0.3">
      <c r="A30" s="14" t="str">
        <f t="shared" si="1"/>
        <v>Junior Database Analyst</v>
      </c>
      <c r="B30" s="46" t="str">
        <f t="shared" si="1"/>
        <v>2.10.39 Database Management Specialist (Junior)</v>
      </c>
      <c r="C30" s="7">
        <v>0</v>
      </c>
      <c r="D30" s="21">
        <f t="shared" si="2"/>
        <v>250</v>
      </c>
      <c r="E30" s="22">
        <f t="shared" si="3"/>
        <v>0</v>
      </c>
    </row>
    <row r="31" spans="1:5" ht="26.25" thickBot="1" x14ac:dyDescent="0.3">
      <c r="A31" s="14" t="str">
        <f t="shared" si="1"/>
        <v>Application Architecture Expert</v>
      </c>
      <c r="B31" s="46" t="str">
        <f t="shared" si="1"/>
        <v>2.10.15 Architect, Application (Senior)</v>
      </c>
      <c r="C31" s="7">
        <v>0</v>
      </c>
      <c r="D31" s="21">
        <f t="shared" si="2"/>
        <v>250</v>
      </c>
      <c r="E31" s="22">
        <f t="shared" si="3"/>
        <v>0</v>
      </c>
    </row>
    <row r="32" spans="1:5" ht="26.25" thickBot="1" x14ac:dyDescent="0.3">
      <c r="A32" s="14" t="str">
        <f t="shared" si="1"/>
        <v>Application Development Programmer</v>
      </c>
      <c r="B32" s="46" t="str">
        <f t="shared" si="1"/>
        <v>2.10.13 Applications Programmer</v>
      </c>
      <c r="C32" s="7">
        <v>0</v>
      </c>
      <c r="D32" s="21">
        <f t="shared" si="2"/>
        <v>250</v>
      </c>
      <c r="E32" s="22">
        <f t="shared" si="3"/>
        <v>0</v>
      </c>
    </row>
    <row r="33" spans="1:5" ht="15.75" thickBot="1" x14ac:dyDescent="0.3">
      <c r="A33" s="14" t="str">
        <f t="shared" si="1"/>
        <v>Network Security Specialist</v>
      </c>
      <c r="B33" s="46" t="str">
        <f t="shared" si="1"/>
        <v>2.10.54 Engineer, Network Security</v>
      </c>
      <c r="C33" s="7">
        <v>0</v>
      </c>
      <c r="D33" s="21">
        <f t="shared" si="2"/>
        <v>250</v>
      </c>
      <c r="E33" s="22">
        <f t="shared" si="3"/>
        <v>0</v>
      </c>
    </row>
    <row r="34" spans="1:5" ht="26.25" thickBot="1" x14ac:dyDescent="0.3">
      <c r="A34" s="14" t="str">
        <f t="shared" si="1"/>
        <v>Organizational Change Manager</v>
      </c>
      <c r="B34" s="46" t="str">
        <f t="shared" si="1"/>
        <v>2.10.93 Program Administration Specialist</v>
      </c>
      <c r="C34" s="7">
        <v>0</v>
      </c>
      <c r="D34" s="21">
        <f t="shared" si="2"/>
        <v>2000</v>
      </c>
      <c r="E34" s="22">
        <f t="shared" si="3"/>
        <v>0</v>
      </c>
    </row>
    <row r="35" spans="1:5" ht="15.75" thickBot="1" x14ac:dyDescent="0.3">
      <c r="A35" s="15"/>
      <c r="B35" s="19"/>
      <c r="C35" s="82" t="s">
        <v>10</v>
      </c>
      <c r="D35" s="83"/>
      <c r="E35" s="23">
        <f>SUM(E21:E34)</f>
        <v>0</v>
      </c>
    </row>
    <row r="36" spans="1:5" ht="15.75" thickBot="1" x14ac:dyDescent="0.3">
      <c r="A36" s="16" t="s">
        <v>2</v>
      </c>
      <c r="B36" s="17"/>
      <c r="C36" s="18"/>
      <c r="D36" s="18"/>
      <c r="E36" s="18"/>
    </row>
    <row r="37" spans="1:5" ht="15.75" thickBot="1" x14ac:dyDescent="0.3">
      <c r="A37" s="14" t="str">
        <f>A21</f>
        <v>Project Manager</v>
      </c>
      <c r="B37" s="46" t="str">
        <f>B21</f>
        <v>2.10.96 Project Manager</v>
      </c>
      <c r="C37" s="7">
        <v>0</v>
      </c>
      <c r="D37" s="21">
        <f>D21</f>
        <v>3000</v>
      </c>
      <c r="E37" s="22">
        <f>SUM(C37*D37)</f>
        <v>0</v>
      </c>
    </row>
    <row r="38" spans="1:5" ht="15.75" thickBot="1" x14ac:dyDescent="0.3">
      <c r="A38" s="14" t="str">
        <f t="shared" ref="A38:B38" si="4">A22</f>
        <v xml:space="preserve">Senior Network Support </v>
      </c>
      <c r="B38" s="46" t="str">
        <f t="shared" si="4"/>
        <v>2.10.53 Engineer, Network (Senior)</v>
      </c>
      <c r="C38" s="7">
        <v>0</v>
      </c>
      <c r="D38" s="21">
        <f t="shared" ref="D38:D50" si="5">D22</f>
        <v>500</v>
      </c>
      <c r="E38" s="22">
        <f t="shared" ref="E38:E50" si="6">SUM(C38*D38)</f>
        <v>0</v>
      </c>
    </row>
    <row r="39" spans="1:5" ht="15.75" thickBot="1" x14ac:dyDescent="0.3">
      <c r="A39" s="14" t="str">
        <f t="shared" ref="A39:B39" si="7">A23</f>
        <v xml:space="preserve">Junior Network Support </v>
      </c>
      <c r="B39" s="46" t="str">
        <f t="shared" si="7"/>
        <v>2.10.52 Engineer, Network (Junior)</v>
      </c>
      <c r="C39" s="7">
        <v>0</v>
      </c>
      <c r="D39" s="21">
        <f t="shared" si="5"/>
        <v>2000</v>
      </c>
      <c r="E39" s="22">
        <f t="shared" si="6"/>
        <v>0</v>
      </c>
    </row>
    <row r="40" spans="1:5" ht="26.25" thickBot="1" x14ac:dyDescent="0.3">
      <c r="A40" s="14" t="str">
        <f t="shared" ref="A40:B40" si="8">A24</f>
        <v>System Application Analyst</v>
      </c>
      <c r="B40" s="46" t="str">
        <f t="shared" si="8"/>
        <v>2.10.12 Applications Development Expert</v>
      </c>
      <c r="C40" s="7">
        <v>0</v>
      </c>
      <c r="D40" s="21">
        <f t="shared" si="5"/>
        <v>1000</v>
      </c>
      <c r="E40" s="22">
        <f t="shared" si="6"/>
        <v>0</v>
      </c>
    </row>
    <row r="41" spans="1:5" ht="26.25" thickBot="1" x14ac:dyDescent="0.3">
      <c r="A41" s="14" t="str">
        <f t="shared" ref="A41:B41" si="9">A25</f>
        <v>Business Analyst</v>
      </c>
      <c r="B41" s="46" t="str">
        <f t="shared" si="9"/>
        <v>2.10.4 Analyst, Computer Systems (Junior)</v>
      </c>
      <c r="C41" s="7">
        <v>0</v>
      </c>
      <c r="D41" s="21">
        <f t="shared" si="5"/>
        <v>2000</v>
      </c>
      <c r="E41" s="22">
        <f t="shared" si="6"/>
        <v>0</v>
      </c>
    </row>
    <row r="42" spans="1:5" ht="26.25" thickBot="1" x14ac:dyDescent="0.3">
      <c r="A42" s="14" t="str">
        <f t="shared" ref="A42:B42" si="10">A26</f>
        <v>Information Technology Subject Matter Expert</v>
      </c>
      <c r="B42" s="46" t="str">
        <f t="shared" si="10"/>
        <v>2.10.103 Subject Matter Expert</v>
      </c>
      <c r="C42" s="7">
        <v>0</v>
      </c>
      <c r="D42" s="21">
        <f t="shared" si="5"/>
        <v>2000</v>
      </c>
      <c r="E42" s="22">
        <f t="shared" si="6"/>
        <v>0</v>
      </c>
    </row>
    <row r="43" spans="1:5" ht="15.75" thickBot="1" x14ac:dyDescent="0.3">
      <c r="A43" s="14" t="str">
        <f t="shared" ref="A43:B43" si="11">A27</f>
        <v>Data Security Specialist</v>
      </c>
      <c r="B43" s="46" t="str">
        <f t="shared" si="11"/>
        <v>2.10.102 Security, Data Specialist</v>
      </c>
      <c r="C43" s="7">
        <v>0</v>
      </c>
      <c r="D43" s="21">
        <f t="shared" si="5"/>
        <v>250</v>
      </c>
      <c r="E43" s="22">
        <f t="shared" si="6"/>
        <v>0</v>
      </c>
    </row>
    <row r="44" spans="1:5" ht="15.75" thickBot="1" x14ac:dyDescent="0.3">
      <c r="A44" s="14" t="str">
        <f t="shared" ref="A44:B44" si="12">A28</f>
        <v>Technical Communicator</v>
      </c>
      <c r="B44" s="46" t="str">
        <f t="shared" si="12"/>
        <v>2.10.115 Technical Writer/Editor</v>
      </c>
      <c r="C44" s="7">
        <v>0</v>
      </c>
      <c r="D44" s="21">
        <f t="shared" si="5"/>
        <v>250</v>
      </c>
      <c r="E44" s="22">
        <f t="shared" si="6"/>
        <v>0</v>
      </c>
    </row>
    <row r="45" spans="1:5" ht="26.25" thickBot="1" x14ac:dyDescent="0.3">
      <c r="A45" s="14" t="str">
        <f t="shared" ref="A45:B45" si="13">A29</f>
        <v>Senior Database Analyst</v>
      </c>
      <c r="B45" s="46" t="str">
        <f t="shared" si="13"/>
        <v>2.10.40 Database Management Specialist (Senior)</v>
      </c>
      <c r="C45" s="7">
        <v>0</v>
      </c>
      <c r="D45" s="21">
        <f t="shared" si="5"/>
        <v>250</v>
      </c>
      <c r="E45" s="22">
        <f t="shared" si="6"/>
        <v>0</v>
      </c>
    </row>
    <row r="46" spans="1:5" ht="26.25" thickBot="1" x14ac:dyDescent="0.3">
      <c r="A46" s="14" t="str">
        <f t="shared" ref="A46:B46" si="14">A30</f>
        <v>Junior Database Analyst</v>
      </c>
      <c r="B46" s="46" t="str">
        <f t="shared" si="14"/>
        <v>2.10.39 Database Management Specialist (Junior)</v>
      </c>
      <c r="C46" s="7">
        <v>0</v>
      </c>
      <c r="D46" s="21">
        <f t="shared" si="5"/>
        <v>250</v>
      </c>
      <c r="E46" s="22">
        <f t="shared" si="6"/>
        <v>0</v>
      </c>
    </row>
    <row r="47" spans="1:5" ht="26.25" thickBot="1" x14ac:dyDescent="0.3">
      <c r="A47" s="14" t="str">
        <f t="shared" ref="A47:B47" si="15">A31</f>
        <v>Application Architecture Expert</v>
      </c>
      <c r="B47" s="46" t="str">
        <f t="shared" si="15"/>
        <v>2.10.15 Architect, Application (Senior)</v>
      </c>
      <c r="C47" s="7">
        <v>0</v>
      </c>
      <c r="D47" s="21">
        <f t="shared" si="5"/>
        <v>250</v>
      </c>
      <c r="E47" s="22">
        <f t="shared" si="6"/>
        <v>0</v>
      </c>
    </row>
    <row r="48" spans="1:5" ht="26.25" thickBot="1" x14ac:dyDescent="0.3">
      <c r="A48" s="14" t="str">
        <f t="shared" ref="A48:B48" si="16">A32</f>
        <v>Application Development Programmer</v>
      </c>
      <c r="B48" s="46" t="str">
        <f t="shared" si="16"/>
        <v>2.10.13 Applications Programmer</v>
      </c>
      <c r="C48" s="7">
        <v>0</v>
      </c>
      <c r="D48" s="21">
        <f t="shared" si="5"/>
        <v>250</v>
      </c>
      <c r="E48" s="22">
        <f t="shared" si="6"/>
        <v>0</v>
      </c>
    </row>
    <row r="49" spans="1:5" ht="15.75" thickBot="1" x14ac:dyDescent="0.3">
      <c r="A49" s="14" t="str">
        <f t="shared" ref="A49:B49" si="17">A33</f>
        <v>Network Security Specialist</v>
      </c>
      <c r="B49" s="46" t="str">
        <f t="shared" si="17"/>
        <v>2.10.54 Engineer, Network Security</v>
      </c>
      <c r="C49" s="7">
        <v>0</v>
      </c>
      <c r="D49" s="21">
        <f t="shared" si="5"/>
        <v>250</v>
      </c>
      <c r="E49" s="22">
        <f t="shared" si="6"/>
        <v>0</v>
      </c>
    </row>
    <row r="50" spans="1:5" ht="26.25" thickBot="1" x14ac:dyDescent="0.3">
      <c r="A50" s="14" t="str">
        <f t="shared" ref="A50:B50" si="18">A34</f>
        <v>Organizational Change Manager</v>
      </c>
      <c r="B50" s="46" t="str">
        <f t="shared" si="18"/>
        <v>2.10.93 Program Administration Specialist</v>
      </c>
      <c r="C50" s="7">
        <v>0</v>
      </c>
      <c r="D50" s="21">
        <f t="shared" si="5"/>
        <v>2000</v>
      </c>
      <c r="E50" s="22">
        <f t="shared" si="6"/>
        <v>0</v>
      </c>
    </row>
    <row r="51" spans="1:5" ht="15.75" thickBot="1" x14ac:dyDescent="0.3">
      <c r="A51" s="15"/>
      <c r="B51" s="19"/>
      <c r="C51" s="82" t="s">
        <v>11</v>
      </c>
      <c r="D51" s="83"/>
      <c r="E51" s="23">
        <f>SUM(E37:E50)</f>
        <v>0</v>
      </c>
    </row>
    <row r="52" spans="1:5" ht="15.75" thickBot="1" x14ac:dyDescent="0.3">
      <c r="A52" s="16" t="s">
        <v>68</v>
      </c>
      <c r="B52" s="17"/>
      <c r="C52" s="18"/>
      <c r="D52" s="18"/>
      <c r="E52" s="18"/>
    </row>
    <row r="53" spans="1:5" ht="15.75" thickBot="1" x14ac:dyDescent="0.3">
      <c r="A53" s="14" t="str">
        <f>A37</f>
        <v>Project Manager</v>
      </c>
      <c r="B53" s="46" t="str">
        <f>B37</f>
        <v>2.10.96 Project Manager</v>
      </c>
      <c r="C53" s="7">
        <v>0</v>
      </c>
      <c r="D53" s="21">
        <f>D37</f>
        <v>3000</v>
      </c>
      <c r="E53" s="22">
        <f>SUM(C53*D53)</f>
        <v>0</v>
      </c>
    </row>
    <row r="54" spans="1:5" ht="15.75" thickBot="1" x14ac:dyDescent="0.3">
      <c r="A54" s="14" t="str">
        <f t="shared" ref="A54:B54" si="19">A38</f>
        <v xml:space="preserve">Senior Network Support </v>
      </c>
      <c r="B54" s="46" t="str">
        <f t="shared" si="19"/>
        <v>2.10.53 Engineer, Network (Senior)</v>
      </c>
      <c r="C54" s="7">
        <v>0</v>
      </c>
      <c r="D54" s="21">
        <f t="shared" ref="D54:D66" si="20">D38</f>
        <v>500</v>
      </c>
      <c r="E54" s="22">
        <f t="shared" ref="E54:E66" si="21">SUM(C54*D54)</f>
        <v>0</v>
      </c>
    </row>
    <row r="55" spans="1:5" ht="15.75" thickBot="1" x14ac:dyDescent="0.3">
      <c r="A55" s="14" t="str">
        <f t="shared" ref="A55:B55" si="22">A39</f>
        <v xml:space="preserve">Junior Network Support </v>
      </c>
      <c r="B55" s="46" t="str">
        <f t="shared" si="22"/>
        <v>2.10.52 Engineer, Network (Junior)</v>
      </c>
      <c r="C55" s="7">
        <v>0</v>
      </c>
      <c r="D55" s="21">
        <f t="shared" si="20"/>
        <v>2000</v>
      </c>
      <c r="E55" s="22">
        <f t="shared" si="21"/>
        <v>0</v>
      </c>
    </row>
    <row r="56" spans="1:5" ht="26.25" thickBot="1" x14ac:dyDescent="0.3">
      <c r="A56" s="14" t="str">
        <f t="shared" ref="A56:B56" si="23">A40</f>
        <v>System Application Analyst</v>
      </c>
      <c r="B56" s="46" t="str">
        <f t="shared" si="23"/>
        <v>2.10.12 Applications Development Expert</v>
      </c>
      <c r="C56" s="7">
        <v>0</v>
      </c>
      <c r="D56" s="21">
        <f t="shared" si="20"/>
        <v>1000</v>
      </c>
      <c r="E56" s="22">
        <f t="shared" si="21"/>
        <v>0</v>
      </c>
    </row>
    <row r="57" spans="1:5" ht="26.25" thickBot="1" x14ac:dyDescent="0.3">
      <c r="A57" s="14" t="str">
        <f t="shared" ref="A57:B57" si="24">A41</f>
        <v>Business Analyst</v>
      </c>
      <c r="B57" s="46" t="str">
        <f t="shared" si="24"/>
        <v>2.10.4 Analyst, Computer Systems (Junior)</v>
      </c>
      <c r="C57" s="7">
        <v>0</v>
      </c>
      <c r="D57" s="21">
        <f t="shared" si="20"/>
        <v>2000</v>
      </c>
      <c r="E57" s="22">
        <f t="shared" si="21"/>
        <v>0</v>
      </c>
    </row>
    <row r="58" spans="1:5" ht="26.25" thickBot="1" x14ac:dyDescent="0.3">
      <c r="A58" s="14" t="str">
        <f t="shared" ref="A58:B58" si="25">A42</f>
        <v>Information Technology Subject Matter Expert</v>
      </c>
      <c r="B58" s="46" t="str">
        <f t="shared" si="25"/>
        <v>2.10.103 Subject Matter Expert</v>
      </c>
      <c r="C58" s="7">
        <v>0</v>
      </c>
      <c r="D58" s="21">
        <f t="shared" si="20"/>
        <v>2000</v>
      </c>
      <c r="E58" s="22">
        <f t="shared" si="21"/>
        <v>0</v>
      </c>
    </row>
    <row r="59" spans="1:5" ht="15.75" thickBot="1" x14ac:dyDescent="0.3">
      <c r="A59" s="14" t="str">
        <f t="shared" ref="A59:B59" si="26">A43</f>
        <v>Data Security Specialist</v>
      </c>
      <c r="B59" s="46" t="str">
        <f t="shared" si="26"/>
        <v>2.10.102 Security, Data Specialist</v>
      </c>
      <c r="C59" s="7">
        <v>0</v>
      </c>
      <c r="D59" s="21">
        <f t="shared" si="20"/>
        <v>250</v>
      </c>
      <c r="E59" s="22">
        <f t="shared" si="21"/>
        <v>0</v>
      </c>
    </row>
    <row r="60" spans="1:5" ht="15.75" thickBot="1" x14ac:dyDescent="0.3">
      <c r="A60" s="14" t="str">
        <f t="shared" ref="A60:B60" si="27">A44</f>
        <v>Technical Communicator</v>
      </c>
      <c r="B60" s="46" t="str">
        <f t="shared" si="27"/>
        <v>2.10.115 Technical Writer/Editor</v>
      </c>
      <c r="C60" s="7">
        <v>0</v>
      </c>
      <c r="D60" s="21">
        <f t="shared" si="20"/>
        <v>250</v>
      </c>
      <c r="E60" s="22">
        <f t="shared" si="21"/>
        <v>0</v>
      </c>
    </row>
    <row r="61" spans="1:5" ht="26.25" thickBot="1" x14ac:dyDescent="0.3">
      <c r="A61" s="14" t="str">
        <f t="shared" ref="A61:B61" si="28">A45</f>
        <v>Senior Database Analyst</v>
      </c>
      <c r="B61" s="46" t="str">
        <f t="shared" si="28"/>
        <v>2.10.40 Database Management Specialist (Senior)</v>
      </c>
      <c r="C61" s="7">
        <v>0</v>
      </c>
      <c r="D61" s="21">
        <f t="shared" si="20"/>
        <v>250</v>
      </c>
      <c r="E61" s="22">
        <f t="shared" si="21"/>
        <v>0</v>
      </c>
    </row>
    <row r="62" spans="1:5" ht="26.25" thickBot="1" x14ac:dyDescent="0.3">
      <c r="A62" s="14" t="str">
        <f t="shared" ref="A62:B62" si="29">A46</f>
        <v>Junior Database Analyst</v>
      </c>
      <c r="B62" s="46" t="str">
        <f t="shared" si="29"/>
        <v>2.10.39 Database Management Specialist (Junior)</v>
      </c>
      <c r="C62" s="7">
        <v>0</v>
      </c>
      <c r="D62" s="21">
        <f t="shared" si="20"/>
        <v>250</v>
      </c>
      <c r="E62" s="22">
        <f t="shared" si="21"/>
        <v>0</v>
      </c>
    </row>
    <row r="63" spans="1:5" ht="26.25" thickBot="1" x14ac:dyDescent="0.3">
      <c r="A63" s="14" t="str">
        <f t="shared" ref="A63:B63" si="30">A47</f>
        <v>Application Architecture Expert</v>
      </c>
      <c r="B63" s="46" t="str">
        <f t="shared" si="30"/>
        <v>2.10.15 Architect, Application (Senior)</v>
      </c>
      <c r="C63" s="7">
        <v>0</v>
      </c>
      <c r="D63" s="21">
        <f t="shared" si="20"/>
        <v>250</v>
      </c>
      <c r="E63" s="22">
        <f t="shared" si="21"/>
        <v>0</v>
      </c>
    </row>
    <row r="64" spans="1:5" ht="26.25" thickBot="1" x14ac:dyDescent="0.3">
      <c r="A64" s="14" t="str">
        <f t="shared" ref="A64:B64" si="31">A48</f>
        <v>Application Development Programmer</v>
      </c>
      <c r="B64" s="46" t="str">
        <f t="shared" si="31"/>
        <v>2.10.13 Applications Programmer</v>
      </c>
      <c r="C64" s="7">
        <v>0</v>
      </c>
      <c r="D64" s="21">
        <f t="shared" si="20"/>
        <v>250</v>
      </c>
      <c r="E64" s="22">
        <f t="shared" si="21"/>
        <v>0</v>
      </c>
    </row>
    <row r="65" spans="1:5" ht="15.75" thickBot="1" x14ac:dyDescent="0.3">
      <c r="A65" s="14" t="str">
        <f t="shared" ref="A65:B65" si="32">A49</f>
        <v>Network Security Specialist</v>
      </c>
      <c r="B65" s="46" t="str">
        <f t="shared" si="32"/>
        <v>2.10.54 Engineer, Network Security</v>
      </c>
      <c r="C65" s="7">
        <v>0</v>
      </c>
      <c r="D65" s="21">
        <f t="shared" si="20"/>
        <v>250</v>
      </c>
      <c r="E65" s="22">
        <f t="shared" si="21"/>
        <v>0</v>
      </c>
    </row>
    <row r="66" spans="1:5" ht="26.25" thickBot="1" x14ac:dyDescent="0.3">
      <c r="A66" s="14" t="str">
        <f t="shared" ref="A66:B66" si="33">A50</f>
        <v>Organizational Change Manager</v>
      </c>
      <c r="B66" s="46" t="str">
        <f t="shared" si="33"/>
        <v>2.10.93 Program Administration Specialist</v>
      </c>
      <c r="C66" s="7">
        <v>0</v>
      </c>
      <c r="D66" s="21">
        <f t="shared" si="20"/>
        <v>2000</v>
      </c>
      <c r="E66" s="22">
        <f t="shared" si="21"/>
        <v>0</v>
      </c>
    </row>
    <row r="67" spans="1:5" ht="15.75" thickBot="1" x14ac:dyDescent="0.3">
      <c r="A67" s="15"/>
      <c r="B67" s="19"/>
      <c r="C67" s="82" t="s">
        <v>13</v>
      </c>
      <c r="D67" s="83"/>
      <c r="E67" s="23">
        <f>SUM(E53:E66)</f>
        <v>0</v>
      </c>
    </row>
    <row r="68" spans="1:5" ht="15.75" thickBot="1" x14ac:dyDescent="0.3">
      <c r="A68" s="16" t="s">
        <v>69</v>
      </c>
      <c r="B68" s="17"/>
      <c r="C68" s="18"/>
      <c r="D68" s="18"/>
      <c r="E68" s="18"/>
    </row>
    <row r="69" spans="1:5" ht="15.75" thickBot="1" x14ac:dyDescent="0.3">
      <c r="A69" s="14" t="str">
        <f>A53</f>
        <v>Project Manager</v>
      </c>
      <c r="B69" s="46" t="str">
        <f>B53</f>
        <v>2.10.96 Project Manager</v>
      </c>
      <c r="C69" s="7">
        <v>0</v>
      </c>
      <c r="D69" s="21">
        <f>D53</f>
        <v>3000</v>
      </c>
      <c r="E69" s="22">
        <f>SUM(C69*D69)</f>
        <v>0</v>
      </c>
    </row>
    <row r="70" spans="1:5" ht="15.75" thickBot="1" x14ac:dyDescent="0.3">
      <c r="A70" s="14" t="str">
        <f t="shared" ref="A70:B70" si="34">A54</f>
        <v xml:space="preserve">Senior Network Support </v>
      </c>
      <c r="B70" s="46" t="str">
        <f t="shared" si="34"/>
        <v>2.10.53 Engineer, Network (Senior)</v>
      </c>
      <c r="C70" s="7">
        <v>0</v>
      </c>
      <c r="D70" s="21">
        <f t="shared" ref="D70:D82" si="35">D54</f>
        <v>500</v>
      </c>
      <c r="E70" s="22">
        <f t="shared" ref="E70:E82" si="36">SUM(C70*D70)</f>
        <v>0</v>
      </c>
    </row>
    <row r="71" spans="1:5" ht="15.75" thickBot="1" x14ac:dyDescent="0.3">
      <c r="A71" s="14" t="str">
        <f t="shared" ref="A71:B71" si="37">A55</f>
        <v xml:space="preserve">Junior Network Support </v>
      </c>
      <c r="B71" s="46" t="str">
        <f t="shared" si="37"/>
        <v>2.10.52 Engineer, Network (Junior)</v>
      </c>
      <c r="C71" s="7">
        <v>0</v>
      </c>
      <c r="D71" s="21">
        <f t="shared" si="35"/>
        <v>2000</v>
      </c>
      <c r="E71" s="22">
        <f t="shared" si="36"/>
        <v>0</v>
      </c>
    </row>
    <row r="72" spans="1:5" ht="26.25" thickBot="1" x14ac:dyDescent="0.3">
      <c r="A72" s="14" t="str">
        <f t="shared" ref="A72:B72" si="38">A56</f>
        <v>System Application Analyst</v>
      </c>
      <c r="B72" s="46" t="str">
        <f t="shared" si="38"/>
        <v>2.10.12 Applications Development Expert</v>
      </c>
      <c r="C72" s="7">
        <v>0</v>
      </c>
      <c r="D72" s="21">
        <f t="shared" si="35"/>
        <v>1000</v>
      </c>
      <c r="E72" s="22">
        <f t="shared" si="36"/>
        <v>0</v>
      </c>
    </row>
    <row r="73" spans="1:5" ht="26.25" thickBot="1" x14ac:dyDescent="0.3">
      <c r="A73" s="14" t="str">
        <f t="shared" ref="A73:B73" si="39">A57</f>
        <v>Business Analyst</v>
      </c>
      <c r="B73" s="46" t="str">
        <f t="shared" si="39"/>
        <v>2.10.4 Analyst, Computer Systems (Junior)</v>
      </c>
      <c r="C73" s="7">
        <v>0</v>
      </c>
      <c r="D73" s="21">
        <f t="shared" si="35"/>
        <v>2000</v>
      </c>
      <c r="E73" s="22">
        <f t="shared" si="36"/>
        <v>0</v>
      </c>
    </row>
    <row r="74" spans="1:5" ht="26.25" thickBot="1" x14ac:dyDescent="0.3">
      <c r="A74" s="14" t="str">
        <f t="shared" ref="A74:B74" si="40">A58</f>
        <v>Information Technology Subject Matter Expert</v>
      </c>
      <c r="B74" s="46" t="str">
        <f t="shared" si="40"/>
        <v>2.10.103 Subject Matter Expert</v>
      </c>
      <c r="C74" s="7">
        <v>0</v>
      </c>
      <c r="D74" s="21">
        <f t="shared" si="35"/>
        <v>2000</v>
      </c>
      <c r="E74" s="22">
        <f t="shared" si="36"/>
        <v>0</v>
      </c>
    </row>
    <row r="75" spans="1:5" ht="15.75" thickBot="1" x14ac:dyDescent="0.3">
      <c r="A75" s="14" t="str">
        <f t="shared" ref="A75:B75" si="41">A59</f>
        <v>Data Security Specialist</v>
      </c>
      <c r="B75" s="46" t="str">
        <f t="shared" si="41"/>
        <v>2.10.102 Security, Data Specialist</v>
      </c>
      <c r="C75" s="7">
        <v>0</v>
      </c>
      <c r="D75" s="21">
        <f t="shared" si="35"/>
        <v>250</v>
      </c>
      <c r="E75" s="22">
        <f t="shared" si="36"/>
        <v>0</v>
      </c>
    </row>
    <row r="76" spans="1:5" ht="15.75" thickBot="1" x14ac:dyDescent="0.3">
      <c r="A76" s="14" t="str">
        <f t="shared" ref="A76:B76" si="42">A60</f>
        <v>Technical Communicator</v>
      </c>
      <c r="B76" s="46" t="str">
        <f t="shared" si="42"/>
        <v>2.10.115 Technical Writer/Editor</v>
      </c>
      <c r="C76" s="7">
        <v>0</v>
      </c>
      <c r="D76" s="21">
        <f t="shared" si="35"/>
        <v>250</v>
      </c>
      <c r="E76" s="22">
        <f t="shared" si="36"/>
        <v>0</v>
      </c>
    </row>
    <row r="77" spans="1:5" ht="26.25" thickBot="1" x14ac:dyDescent="0.3">
      <c r="A77" s="14" t="str">
        <f t="shared" ref="A77:B77" si="43">A61</f>
        <v>Senior Database Analyst</v>
      </c>
      <c r="B77" s="46" t="str">
        <f t="shared" si="43"/>
        <v>2.10.40 Database Management Specialist (Senior)</v>
      </c>
      <c r="C77" s="7">
        <v>0</v>
      </c>
      <c r="D77" s="21">
        <f t="shared" si="35"/>
        <v>250</v>
      </c>
      <c r="E77" s="22">
        <f t="shared" si="36"/>
        <v>0</v>
      </c>
    </row>
    <row r="78" spans="1:5" ht="26.25" thickBot="1" x14ac:dyDescent="0.3">
      <c r="A78" s="14" t="str">
        <f t="shared" ref="A78:B78" si="44">A62</f>
        <v>Junior Database Analyst</v>
      </c>
      <c r="B78" s="46" t="str">
        <f t="shared" si="44"/>
        <v>2.10.39 Database Management Specialist (Junior)</v>
      </c>
      <c r="C78" s="7">
        <v>0</v>
      </c>
      <c r="D78" s="21">
        <f t="shared" si="35"/>
        <v>250</v>
      </c>
      <c r="E78" s="22">
        <f t="shared" si="36"/>
        <v>0</v>
      </c>
    </row>
    <row r="79" spans="1:5" ht="26.25" thickBot="1" x14ac:dyDescent="0.3">
      <c r="A79" s="14" t="str">
        <f t="shared" ref="A79:B79" si="45">A63</f>
        <v>Application Architecture Expert</v>
      </c>
      <c r="B79" s="46" t="str">
        <f t="shared" si="45"/>
        <v>2.10.15 Architect, Application (Senior)</v>
      </c>
      <c r="C79" s="7">
        <v>0</v>
      </c>
      <c r="D79" s="21">
        <f t="shared" si="35"/>
        <v>250</v>
      </c>
      <c r="E79" s="22">
        <f t="shared" si="36"/>
        <v>0</v>
      </c>
    </row>
    <row r="80" spans="1:5" ht="26.25" thickBot="1" x14ac:dyDescent="0.3">
      <c r="A80" s="14" t="str">
        <f t="shared" ref="A80:B80" si="46">A64</f>
        <v>Application Development Programmer</v>
      </c>
      <c r="B80" s="46" t="str">
        <f t="shared" si="46"/>
        <v>2.10.13 Applications Programmer</v>
      </c>
      <c r="C80" s="7">
        <v>0</v>
      </c>
      <c r="D80" s="21">
        <f t="shared" si="35"/>
        <v>250</v>
      </c>
      <c r="E80" s="22">
        <f t="shared" si="36"/>
        <v>0</v>
      </c>
    </row>
    <row r="81" spans="1:10" ht="15.75" thickBot="1" x14ac:dyDescent="0.3">
      <c r="A81" s="14" t="str">
        <f t="shared" ref="A81:B81" si="47">A65</f>
        <v>Network Security Specialist</v>
      </c>
      <c r="B81" s="46" t="str">
        <f t="shared" si="47"/>
        <v>2.10.54 Engineer, Network Security</v>
      </c>
      <c r="C81" s="7">
        <v>0</v>
      </c>
      <c r="D81" s="21">
        <f t="shared" si="35"/>
        <v>250</v>
      </c>
      <c r="E81" s="22">
        <f t="shared" si="36"/>
        <v>0</v>
      </c>
    </row>
    <row r="82" spans="1:10" ht="26.25" thickBot="1" x14ac:dyDescent="0.3">
      <c r="A82" s="14" t="str">
        <f t="shared" ref="A82:B82" si="48">A66</f>
        <v>Organizational Change Manager</v>
      </c>
      <c r="B82" s="46" t="str">
        <f t="shared" si="48"/>
        <v>2.10.93 Program Administration Specialist</v>
      </c>
      <c r="C82" s="7">
        <v>0</v>
      </c>
      <c r="D82" s="21">
        <f t="shared" si="35"/>
        <v>2000</v>
      </c>
      <c r="E82" s="22">
        <f t="shared" si="36"/>
        <v>0</v>
      </c>
    </row>
    <row r="83" spans="1:10" ht="15.75" thickBot="1" x14ac:dyDescent="0.3">
      <c r="A83" s="15"/>
      <c r="B83" s="19"/>
      <c r="C83" s="82" t="s">
        <v>12</v>
      </c>
      <c r="D83" s="83"/>
      <c r="E83" s="23">
        <f>SUM(E69:E82)</f>
        <v>0</v>
      </c>
    </row>
    <row r="84" spans="1:10" ht="26.25" customHeight="1" thickBot="1" x14ac:dyDescent="0.3">
      <c r="A84" s="76" t="s">
        <v>39</v>
      </c>
      <c r="B84" s="77"/>
      <c r="C84" s="77"/>
      <c r="D84" s="78"/>
      <c r="E84" s="20">
        <f>SUM(E83,E67,E51,E35,E19)</f>
        <v>0</v>
      </c>
    </row>
    <row r="85" spans="1:10" ht="24" customHeight="1" x14ac:dyDescent="0.25">
      <c r="A85" s="72" t="s">
        <v>14</v>
      </c>
      <c r="B85" s="72"/>
      <c r="C85" s="72"/>
      <c r="D85" s="72"/>
      <c r="E85" s="72"/>
    </row>
    <row r="86" spans="1:10" x14ac:dyDescent="0.25">
      <c r="A86" s="66" t="s">
        <v>70</v>
      </c>
      <c r="B86" s="66"/>
      <c r="C86" s="66"/>
      <c r="D86" s="66"/>
      <c r="E86" s="66"/>
    </row>
    <row r="87" spans="1:10" x14ac:dyDescent="0.25">
      <c r="A87"/>
      <c r="B87"/>
    </row>
    <row r="88" spans="1:10" s="1" customFormat="1" x14ac:dyDescent="0.25">
      <c r="A88" s="8" t="s">
        <v>19</v>
      </c>
      <c r="B88" s="9"/>
      <c r="F88"/>
      <c r="G88"/>
      <c r="H88"/>
      <c r="I88"/>
      <c r="J88"/>
    </row>
    <row r="89" spans="1:10" s="1" customFormat="1" x14ac:dyDescent="0.25">
      <c r="A89" s="10"/>
      <c r="B89" s="11"/>
      <c r="F89"/>
      <c r="G89"/>
      <c r="H89"/>
      <c r="I89"/>
      <c r="J89"/>
    </row>
    <row r="90" spans="1:10" s="1" customFormat="1" x14ac:dyDescent="0.25">
      <c r="A90" s="8" t="s">
        <v>20</v>
      </c>
      <c r="B90" s="9"/>
      <c r="F90"/>
      <c r="G90"/>
      <c r="H90"/>
      <c r="I90"/>
      <c r="J90"/>
    </row>
    <row r="91" spans="1:10" s="1" customFormat="1" x14ac:dyDescent="0.25">
      <c r="A91" s="10"/>
      <c r="B91" s="11"/>
      <c r="F91"/>
      <c r="G91"/>
      <c r="H91"/>
      <c r="I91"/>
      <c r="J91"/>
    </row>
    <row r="92" spans="1:10" s="1" customFormat="1" x14ac:dyDescent="0.25">
      <c r="A92" s="8" t="s">
        <v>21</v>
      </c>
      <c r="B92" s="9"/>
      <c r="F92"/>
      <c r="G92"/>
      <c r="H92"/>
      <c r="I92"/>
      <c r="J92"/>
    </row>
    <row r="93" spans="1:10" s="1" customFormat="1" x14ac:dyDescent="0.25">
      <c r="A93" s="10"/>
      <c r="B93" s="11"/>
      <c r="F93"/>
      <c r="G93"/>
      <c r="H93"/>
      <c r="I93"/>
      <c r="J93"/>
    </row>
    <row r="94" spans="1:10" s="1" customFormat="1" x14ac:dyDescent="0.25">
      <c r="A94" s="10"/>
      <c r="B94" s="11"/>
      <c r="F94"/>
      <c r="G94"/>
      <c r="H94"/>
      <c r="I94"/>
      <c r="J94"/>
    </row>
    <row r="95" spans="1:10" s="1" customFormat="1" x14ac:dyDescent="0.25">
      <c r="A95" s="8" t="s">
        <v>22</v>
      </c>
      <c r="B95" s="9"/>
      <c r="F95"/>
      <c r="G95"/>
      <c r="H95"/>
      <c r="I95"/>
      <c r="J95"/>
    </row>
    <row r="96" spans="1:10" s="1" customFormat="1" x14ac:dyDescent="0.25">
      <c r="A96" s="12"/>
      <c r="B96" s="13"/>
      <c r="F96"/>
      <c r="G96"/>
      <c r="H96"/>
      <c r="I96"/>
      <c r="J96"/>
    </row>
    <row r="97" spans="1:10" s="1" customFormat="1" x14ac:dyDescent="0.25">
      <c r="A97" s="12"/>
      <c r="B97" s="13"/>
      <c r="F97"/>
      <c r="G97"/>
      <c r="H97"/>
      <c r="I97"/>
      <c r="J97"/>
    </row>
  </sheetData>
  <mergeCells count="10">
    <mergeCell ref="A85:E85"/>
    <mergeCell ref="A2:E2"/>
    <mergeCell ref="A84:D84"/>
    <mergeCell ref="A86:E86"/>
    <mergeCell ref="A1:E1"/>
    <mergeCell ref="C19:D19"/>
    <mergeCell ref="C35:D35"/>
    <mergeCell ref="C51:D51"/>
    <mergeCell ref="C67:D67"/>
    <mergeCell ref="C83:D83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3"/>
  <sheetViews>
    <sheetView workbookViewId="0">
      <selection activeCell="A7" sqref="A7"/>
    </sheetView>
  </sheetViews>
  <sheetFormatPr defaultRowHeight="15" x14ac:dyDescent="0.25"/>
  <cols>
    <col min="1" max="1" width="71.28515625" customWidth="1"/>
    <col min="2" max="2" width="26.85546875" customWidth="1"/>
  </cols>
  <sheetData>
    <row r="1" spans="1:2" ht="15.75" x14ac:dyDescent="0.25">
      <c r="A1" s="85" t="s">
        <v>79</v>
      </c>
      <c r="B1" s="85"/>
    </row>
    <row r="2" spans="1:2" ht="21" thickBot="1" x14ac:dyDescent="0.3">
      <c r="A2" s="84" t="s">
        <v>40</v>
      </c>
      <c r="B2" s="84"/>
    </row>
    <row r="3" spans="1:2" ht="32.25" thickBot="1" x14ac:dyDescent="0.3">
      <c r="A3" s="31" t="s">
        <v>48</v>
      </c>
      <c r="B3" s="32">
        <f>SUM('Tab B - Key Personnel'!E10,'Tab B - Key Personnel'!E17,'Tab B - Key Personnel'!E24)</f>
        <v>0</v>
      </c>
    </row>
    <row r="4" spans="1:2" ht="32.25" thickBot="1" x14ac:dyDescent="0.3">
      <c r="A4" s="31" t="s">
        <v>49</v>
      </c>
      <c r="B4" s="32">
        <f>SUM('Tab B - Key Personnel'!E31,'Tab B - Key Personnel'!E38)</f>
        <v>0</v>
      </c>
    </row>
    <row r="5" spans="1:2" ht="32.25" thickBot="1" x14ac:dyDescent="0.3">
      <c r="A5" s="33" t="s">
        <v>50</v>
      </c>
      <c r="B5" s="34">
        <f>SUM('Tab C - Prop Opt Personnel'!E19,'Tab C - Prop Opt Personnel'!E35,'Tab C - Prop Opt Personnel'!E51,'Tab C - Prop Opt Personnel'!E67,'Tab C - Prop Opt Personnel'!E83)</f>
        <v>0</v>
      </c>
    </row>
    <row r="6" spans="1:2" ht="15.75" x14ac:dyDescent="0.25">
      <c r="A6" s="35" t="s">
        <v>41</v>
      </c>
      <c r="B6" s="44">
        <v>0</v>
      </c>
    </row>
    <row r="7" spans="1:2" ht="15.75" thickBot="1" x14ac:dyDescent="0.3">
      <c r="A7" s="36"/>
      <c r="B7" s="37"/>
    </row>
    <row r="8" spans="1:2" x14ac:dyDescent="0.25">
      <c r="A8" s="38" t="s">
        <v>42</v>
      </c>
      <c r="B8" s="39" t="s">
        <v>43</v>
      </c>
    </row>
    <row r="9" spans="1:2" ht="15.75" thickBot="1" x14ac:dyDescent="0.3">
      <c r="A9" s="40"/>
      <c r="B9" s="41"/>
    </row>
    <row r="10" spans="1:2" x14ac:dyDescent="0.25">
      <c r="A10" s="42" t="s">
        <v>44</v>
      </c>
      <c r="B10" s="43" t="s">
        <v>45</v>
      </c>
    </row>
    <row r="11" spans="1:2" ht="15.75" thickBot="1" x14ac:dyDescent="0.3">
      <c r="A11" s="40"/>
      <c r="B11" s="41"/>
    </row>
    <row r="12" spans="1:2" x14ac:dyDescent="0.25">
      <c r="A12" s="42" t="s">
        <v>46</v>
      </c>
      <c r="B12" s="43" t="s">
        <v>47</v>
      </c>
    </row>
    <row r="13" spans="1:2" ht="15.75" thickBot="1" x14ac:dyDescent="0.3">
      <c r="A13" s="29"/>
      <c r="B13" s="30"/>
    </row>
  </sheetData>
  <mergeCells count="2">
    <mergeCell ref="A2:B2"/>
    <mergeCell ref="A1:B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594FCA9CE56549BC429FAA81E8464E" ma:contentTypeVersion="9" ma:contentTypeDescription="Create a new document." ma:contentTypeScope="" ma:versionID="60c570644462372282029b9ff1a92df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303650484620bc02be2e628b3bd2565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" ma:hidden="true" ma:internalName="PublishingStartDate" ma:readOnly="false">
      <xsd:simpleType>
        <xsd:restriction base="dms:Unknown"/>
      </xsd:simpleType>
    </xsd:element>
    <xsd:element name="PublishingExpirationDate" ma:index="5" nillable="true" ma:displayName="Scheduling End Date" ma:description="" ma:hidden="true" ma:internalName="PublishingExpirationDate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795A22B-1EFD-4C2B-90F5-228A0F992C0D}"/>
</file>

<file path=customXml/itemProps2.xml><?xml version="1.0" encoding="utf-8"?>
<ds:datastoreItem xmlns:ds="http://schemas.openxmlformats.org/officeDocument/2006/customXml" ds:itemID="{974AF116-89B3-4FEB-8F93-525D22864C6B}"/>
</file>

<file path=customXml/itemProps3.xml><?xml version="1.0" encoding="utf-8"?>
<ds:datastoreItem xmlns:ds="http://schemas.openxmlformats.org/officeDocument/2006/customXml" ds:itemID="{15C7E949-F723-4B4F-B36F-28A9561F36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Attachment B - Instructions</vt:lpstr>
      <vt:lpstr>Tab B - Key Personnel</vt:lpstr>
      <vt:lpstr>Tab C - Prop Opt Personnel</vt:lpstr>
      <vt:lpstr>Total Financial Proposal Sheet</vt:lpstr>
    </vt:vector>
  </TitlesOfParts>
  <Company>DHMH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DoIT</dc:creator>
  <cp:keywords>M00B0600318 LTSS Technical Oversight - Attachment B Financial Proposal</cp:keywords>
  <cp:lastModifiedBy>Darlene Young</cp:lastModifiedBy>
  <dcterms:created xsi:type="dcterms:W3CDTF">2019-02-19T14:09:19Z</dcterms:created>
  <dcterms:modified xsi:type="dcterms:W3CDTF">2020-08-25T12:08:50Z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0x010100B0594FCA9CE56549BC429FAA81E8464E</vt:lpwstr>
  </property>
</Properties>
</file>